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SIIN\Ilovalar\English 13.10.2025\Study plan\Alternative energy sources\"/>
    </mc:Choice>
  </mc:AlternateContent>
  <xr:revisionPtr revIDLastSave="0" documentId="13_ncr:1_{9F1E048A-16B0-4B57-AA93-9FC0D8E825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O`R" sheetId="1" r:id="rId1"/>
  </sheets>
  <definedNames>
    <definedName name="_xlnm.Print_Area" localSheetId="0">'IO`R'!$A$1:$BM$85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20" i="1" l="1"/>
  <c r="BI21" i="1" s="1"/>
  <c r="BE20" i="1"/>
  <c r="BG53" i="1" l="1"/>
  <c r="BC45" i="1"/>
  <c r="AY45" i="1"/>
  <c r="AK39" i="1"/>
  <c r="AK40" i="1"/>
  <c r="BG35" i="1" l="1"/>
  <c r="BH20" i="1" l="1"/>
  <c r="BG20" i="1"/>
  <c r="BG55" i="1"/>
  <c r="BG56" i="1"/>
  <c r="BG54" i="1"/>
  <c r="BF57" i="1"/>
  <c r="BB57" i="1"/>
  <c r="BD45" i="1"/>
  <c r="BD52" i="1" s="1"/>
  <c r="BE45" i="1"/>
  <c r="AZ45" i="1"/>
  <c r="BA45" i="1"/>
  <c r="AM38" i="1"/>
  <c r="AO38" i="1"/>
  <c r="AQ38" i="1"/>
  <c r="AK53" i="1"/>
  <c r="AW55" i="1"/>
  <c r="AW56" i="1"/>
  <c r="AW54" i="1"/>
  <c r="AM45" i="1"/>
  <c r="AO45" i="1"/>
  <c r="AQ45" i="1"/>
  <c r="AS45" i="1"/>
  <c r="AI57" i="1"/>
  <c r="BG48" i="1"/>
  <c r="BG50" i="1"/>
  <c r="BG46" i="1"/>
  <c r="BG44" i="1"/>
  <c r="AK44" i="1"/>
  <c r="BG43" i="1"/>
  <c r="AK43" i="1"/>
  <c r="BG42" i="1"/>
  <c r="AK42" i="1"/>
  <c r="AG42" i="1"/>
  <c r="BG41" i="1"/>
  <c r="AK41" i="1"/>
  <c r="BG40" i="1"/>
  <c r="BG39" i="1"/>
  <c r="AK50" i="1"/>
  <c r="AK48" i="1"/>
  <c r="AK46" i="1"/>
  <c r="BF38" i="1"/>
  <c r="BE38" i="1"/>
  <c r="BD38" i="1"/>
  <c r="BC38" i="1"/>
  <c r="BC52" i="1" s="1"/>
  <c r="BA38" i="1"/>
  <c r="AZ38" i="1"/>
  <c r="AY38" i="1"/>
  <c r="AS38" i="1"/>
  <c r="BC37" i="1"/>
  <c r="BA37" i="1"/>
  <c r="AZ37" i="1"/>
  <c r="AY37" i="1"/>
  <c r="BE52" i="1" l="1"/>
  <c r="BE57" i="1" s="1"/>
  <c r="AK45" i="1"/>
  <c r="AW48" i="1"/>
  <c r="AW39" i="1"/>
  <c r="BG38" i="1"/>
  <c r="AW40" i="1"/>
  <c r="AO52" i="1"/>
  <c r="AO57" i="1" s="1"/>
  <c r="AW53" i="1"/>
  <c r="AG53" i="1" s="1"/>
  <c r="BA52" i="1"/>
  <c r="BA57" i="1" s="1"/>
  <c r="BC57" i="1"/>
  <c r="AS52" i="1"/>
  <c r="AS57" i="1" s="1"/>
  <c r="BD57" i="1"/>
  <c r="AG45" i="1"/>
  <c r="AK38" i="1"/>
  <c r="BG45" i="1"/>
  <c r="BG52" i="1" s="1"/>
  <c r="AQ52" i="1"/>
  <c r="AQ57" i="1" s="1"/>
  <c r="AM52" i="1"/>
  <c r="AM57" i="1" s="1"/>
  <c r="AW46" i="1"/>
  <c r="AW50" i="1"/>
  <c r="BF45" i="1"/>
  <c r="AY52" i="1"/>
  <c r="AY57" i="1" s="1"/>
  <c r="AZ52" i="1"/>
  <c r="AZ57" i="1" s="1"/>
  <c r="BB45" i="1"/>
  <c r="AG38" i="1"/>
  <c r="AW44" i="1"/>
  <c r="AW41" i="1"/>
  <c r="AW43" i="1"/>
  <c r="AW42" i="1"/>
  <c r="AK52" i="1" l="1"/>
  <c r="AK57" i="1" s="1"/>
  <c r="AW38" i="1"/>
  <c r="BG57" i="1"/>
  <c r="AW45" i="1"/>
  <c r="AW52" i="1" l="1"/>
  <c r="AW57" i="1" s="1"/>
  <c r="AG57" i="1" s="1"/>
  <c r="AG52" i="1" l="1"/>
  <c r="BJ20" i="1"/>
  <c r="BJ19" i="1"/>
  <c r="BF20" i="1"/>
  <c r="BC20" i="1" s="1"/>
  <c r="BF19" i="1"/>
  <c r="BE19" i="1"/>
  <c r="BD19" i="1"/>
  <c r="BD21" i="1" s="1"/>
  <c r="BC19" i="1" l="1"/>
  <c r="BK19" i="1" s="1"/>
  <c r="BC21" i="1" l="1"/>
  <c r="BF37" i="1"/>
  <c r="BD37" i="1"/>
  <c r="BB37" i="1"/>
  <c r="BF21" i="1" l="1"/>
  <c r="BG21" i="1"/>
  <c r="BE37" i="1"/>
  <c r="BJ21" i="1"/>
  <c r="BE21" i="1"/>
  <c r="BH21" i="1"/>
  <c r="BK20" i="1"/>
  <c r="BK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5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<sst xmlns="http://schemas.openxmlformats.org/spreadsheetml/2006/main" count="197" uniqueCount="128">
  <si>
    <t>Kurs</t>
  </si>
  <si>
    <t>O'quv jarayoni haftalari</t>
  </si>
  <si>
    <t>shundan</t>
  </si>
  <si>
    <t>May</t>
  </si>
  <si>
    <t>I</t>
  </si>
  <si>
    <t>K</t>
  </si>
  <si>
    <t>T</t>
  </si>
  <si>
    <t>A</t>
  </si>
  <si>
    <t>II</t>
  </si>
  <si>
    <t>M</t>
  </si>
  <si>
    <t>soat</t>
  </si>
  <si>
    <t>%</t>
  </si>
  <si>
    <t>1.00</t>
  </si>
  <si>
    <t>1.01</t>
  </si>
  <si>
    <t>1.02</t>
  </si>
  <si>
    <t>1.03</t>
  </si>
  <si>
    <t>1.04</t>
  </si>
  <si>
    <t>1.05</t>
  </si>
  <si>
    <t>1.06</t>
  </si>
  <si>
    <t>2.00</t>
  </si>
  <si>
    <t>2.01</t>
  </si>
  <si>
    <t>2.02</t>
  </si>
  <si>
    <t>2.03</t>
  </si>
  <si>
    <t>Izoh:</t>
  </si>
  <si>
    <t>J.Nasriddinov</t>
  </si>
  <si>
    <t>3.00</t>
  </si>
  <si>
    <t>3.01</t>
  </si>
  <si>
    <t>3.02</t>
  </si>
  <si>
    <t>3.03</t>
  </si>
  <si>
    <t>IF3</t>
  </si>
  <si>
    <t>D</t>
  </si>
  <si>
    <t>J.Ibragimov</t>
  </si>
  <si>
    <t>ITM1104</t>
  </si>
  <si>
    <t>MFO’M1304</t>
  </si>
  <si>
    <t>MEMFIA11210</t>
  </si>
  <si>
    <t>QEFETQ12312</t>
  </si>
  <si>
    <t>MEMAEQO’LET12310</t>
  </si>
  <si>
    <t>MYICHJ1106</t>
  </si>
  <si>
    <t xml:space="preserve"> QITT2106</t>
  </si>
  <si>
    <t>MEMAEQLAT2106</t>
  </si>
  <si>
    <t>ZQEFT2204</t>
  </si>
  <si>
    <t>MEMEY2204</t>
  </si>
  <si>
    <t>ZSHEQT2204</t>
  </si>
  <si>
    <t>VT2204</t>
  </si>
  <si>
    <t>ITIMDT3123438</t>
  </si>
  <si>
    <t>IPI312312</t>
  </si>
  <si>
    <t>IA3410</t>
  </si>
  <si>
    <t xml:space="preserve">                                                                                                                                   I. SCHEDULE OF THE LEARNING PROCESS                                     For the 1st year of the 2024-2025 academic year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</si>
  <si>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</si>
  <si>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</si>
  <si>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</si>
  <si>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</si>
  <si>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</si>
  <si>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</si>
  <si>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</si>
  <si>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</si>
  <si>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</si>
  <si>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</si>
  <si>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</si>
  <si>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 xml:space="preserve">MINISTRY OF HIGHER EDUCATION, SCIENCE AND INNOVATIONS OF THE REPUBLIC OF UZBEKISTAN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</si>
  <si>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JIZKAZAKH POLYTECHNIC INSTITUTE</t>
  </si>
  <si>
    <t>Weeks</t>
  </si>
  <si>
    <t>Access to the credit education system</t>
  </si>
  <si>
    <t>Theoretical and practical training</t>
  </si>
  <si>
    <t>Attestation</t>
  </si>
  <si>
    <t>Research practice (gaining practical experience)</t>
  </si>
  <si>
    <t>Holidays</t>
  </si>
  <si>
    <t>Total</t>
  </si>
  <si>
    <t>Final state certification</t>
  </si>
  <si>
    <t>TOTAL</t>
  </si>
  <si>
    <t>Science qualification code</t>
  </si>
  <si>
    <t>Names of educational blocks, subjects and types of activities</t>
  </si>
  <si>
    <t>Total load capacity</t>
  </si>
  <si>
    <t>Student's study load (in hours)</t>
  </si>
  <si>
    <t>Auditory training (in hours)</t>
  </si>
  <si>
    <t>Lecture</t>
  </si>
  <si>
    <t>Practical</t>
  </si>
  <si>
    <t>Laboratory</t>
  </si>
  <si>
    <t>Workshop</t>
  </si>
  <si>
    <t>Coursework</t>
  </si>
  <si>
    <t>Independent learning</t>
  </si>
  <si>
    <t>Number of classroom sessions per semester</t>
  </si>
  <si>
    <t>Number of credits in semesters</t>
  </si>
  <si>
    <t>Distribution of hours by course, semester and week</t>
  </si>
  <si>
    <t>Distribution of credits by course and semester</t>
  </si>
  <si>
    <t>Semesters</t>
  </si>
  <si>
    <t>Total credits</t>
  </si>
  <si>
    <t>II. STUDY PLAN</t>
  </si>
  <si>
    <t>S/n</t>
  </si>
  <si>
    <t>1st year</t>
  </si>
  <si>
    <t>2st year</t>
  </si>
  <si>
    <t>Compulsory subjects</t>
  </si>
  <si>
    <t>Methodology of scientific research</t>
  </si>
  <si>
    <t>Methodology of teaching special subjects</t>
  </si>
  <si>
    <t>Scientific basis of using alternative energy sources</t>
  </si>
  <si>
    <t>Energy Systems and Equipment for the Utilization of Solar Energy</t>
  </si>
  <si>
    <t>Preparation for Operation and Design of Installation of Energy Systems Based on Alternative Energy Sources</t>
  </si>
  <si>
    <t>Production processes of alternative fuels</t>
  </si>
  <si>
    <t>Elective subjects</t>
  </si>
  <si>
    <t>Solar heat supply systems</t>
  </si>
  <si>
    <t>Automatic systems for designing energy devices based on alternative energy sources</t>
  </si>
  <si>
    <t>Physics and technology of modern solar cells</t>
  </si>
  <si>
    <t>Harvesting energy from alternative energy sources</t>
  </si>
  <si>
    <t>Modern wind energy devices and systems</t>
  </si>
  <si>
    <t>Hydrogen technologies</t>
  </si>
  <si>
    <t>Scientific research and academic-pedagogical work, preparation of a master's dissertation</t>
  </si>
  <si>
    <t>Scientific and pedagogical work</t>
  </si>
  <si>
    <t xml:space="preserve">Research practice (gaining practical experience) </t>
  </si>
  <si>
    <t>Scientific activity</t>
  </si>
  <si>
    <t>All</t>
  </si>
  <si>
    <t>1. 1 credit is 30 academic hours.</t>
  </si>
  <si>
    <t>2.  For course projects and term papers, the student is awarded 1 credit, subtracting 30 academic hours from the hours of independent study.</t>
  </si>
  <si>
    <t>State certification</t>
  </si>
  <si>
    <t>Master's thesis defense</t>
  </si>
  <si>
    <t>Head of the Educational and Methodological Department</t>
  </si>
  <si>
    <t>Head of the Department of "Energy and Electrical Technology"</t>
  </si>
  <si>
    <t>The working curriculum was approved by the resolution of the meeting of the Council of the Jizzakh Polytechnic Institute.</t>
  </si>
  <si>
    <t xml:space="preserve">                                   Statement No.____, ______. _____________2024</t>
  </si>
  <si>
    <t>Scientific practice</t>
  </si>
  <si>
    <t>Master's thesis preparation</t>
  </si>
  <si>
    <t>3. The terms of the final state certification include the preparation and defense of the master's thesis.</t>
  </si>
  <si>
    <t>4. Scientific practice and experience are held in higher education, scientific research institutions, as well as basic organizations and enterprises.</t>
  </si>
  <si>
    <t>5. The higher education institution takes into account the requirements of personnel customers when developing specialized disciplines.</t>
  </si>
  <si>
    <t>6. This working curriculum was developed based on the curriculum of the master's degree specialty 70710411 - Alternative Energy Sources, approved by the minutes of the Board of the Jizzakh Polytechnic</t>
  </si>
  <si>
    <t>Institute No. 1 dated August ____, 2024.</t>
  </si>
  <si>
    <t>I. Khonturaev</t>
  </si>
  <si>
    <t xml:space="preserve">Acting Vice-Rector for Academic Affairs </t>
  </si>
  <si>
    <t>Head of the Master's Program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</si>
</sst>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 wrapText="1"/>
    </xf>
    <xf numFmtId="0" fontId="15" fillId="0" borderId="57" xfId="0" applyFont="1" applyBorder="1" applyAlignment="1">
      <alignment vertical="center" wrapText="1"/>
    </xf>
    <xf numFmtId="0" fontId="15" fillId="0" borderId="53" xfId="0" applyFont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25" fillId="2" borderId="46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6" fillId="2" borderId="57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26" fillId="2" borderId="53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9" fillId="0" borderId="103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/>
    </xf>
    <xf numFmtId="0" fontId="26" fillId="2" borderId="72" xfId="0" applyFont="1" applyFill="1" applyBorder="1" applyAlignment="1">
      <alignment horizontal="center"/>
    </xf>
    <xf numFmtId="0" fontId="10" fillId="2" borderId="105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97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0" fontId="0" fillId="0" borderId="0" xfId="0" applyAlignment="1"/>
    <xf numFmtId="0" fontId="10" fillId="0" borderId="107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25" fillId="0" borderId="106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3" fillId="0" borderId="0" xfId="0" applyFont="1" applyBorder="1" applyAlignment="1"/>
    <xf numFmtId="0" fontId="0" fillId="0" borderId="0" xfId="0" applyBorder="1" applyAlignment="1"/>
    <xf numFmtId="0" fontId="10" fillId="0" borderId="101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0" borderId="104" xfId="0" applyFont="1" applyFill="1" applyBorder="1" applyAlignment="1">
      <alignment horizontal="center" vertical="center"/>
    </xf>
    <xf numFmtId="0" fontId="10" fillId="0" borderId="94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30" fillId="2" borderId="0" xfId="0" applyFont="1" applyFill="1"/>
    <xf numFmtId="0" fontId="9" fillId="0" borderId="7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0" fillId="0" borderId="0" xfId="0"/>
    <xf numFmtId="0" fontId="6" fillId="2" borderId="0" xfId="0" applyFont="1" applyFill="1" applyAlignment="1">
      <alignment horizontal="center" vertical="center"/>
    </xf>
    <xf numFmtId="0" fontId="25" fillId="0" borderId="11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25" fillId="2" borderId="105" xfId="0" applyFont="1" applyFill="1" applyBorder="1" applyAlignment="1">
      <alignment horizontal="center" vertical="center"/>
    </xf>
    <xf numFmtId="0" fontId="0" fillId="0" borderId="0" xfId="0"/>
    <xf numFmtId="0" fontId="1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3" borderId="0" xfId="0" applyFont="1" applyFill="1" applyBorder="1"/>
    <xf numFmtId="0" fontId="16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31" fillId="2" borderId="0" xfId="0" applyFont="1" applyFill="1"/>
    <xf numFmtId="0" fontId="10" fillId="0" borderId="124" xfId="0" applyFont="1" applyFill="1" applyBorder="1" applyAlignment="1">
      <alignment horizontal="center" vertical="center"/>
    </xf>
    <xf numFmtId="0" fontId="25" fillId="0" borderId="124" xfId="0" applyFont="1" applyFill="1" applyBorder="1" applyAlignment="1">
      <alignment horizontal="center" vertical="center"/>
    </xf>
    <xf numFmtId="0" fontId="10" fillId="0" borderId="12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33" fillId="2" borderId="0" xfId="0" applyFont="1" applyFill="1"/>
    <xf numFmtId="0" fontId="34" fillId="2" borderId="0" xfId="0" applyFont="1" applyFill="1"/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/>
    <xf numFmtId="0" fontId="33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2" borderId="5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57" xfId="0" applyFont="1" applyBorder="1" applyAlignment="1">
      <alignment horizontal="center"/>
    </xf>
    <xf numFmtId="0" fontId="25" fillId="2" borderId="93" xfId="0" applyFont="1" applyFill="1" applyBorder="1" applyAlignment="1">
      <alignment horizontal="center" vertical="center"/>
    </xf>
    <xf numFmtId="0" fontId="29" fillId="2" borderId="92" xfId="0" applyFont="1" applyFill="1" applyBorder="1" applyAlignment="1">
      <alignment horizontal="center"/>
    </xf>
    <xf numFmtId="0" fontId="10" fillId="2" borderId="93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/>
    </xf>
    <xf numFmtId="0" fontId="10" fillId="2" borderId="91" xfId="0" applyFont="1" applyFill="1" applyBorder="1" applyAlignment="1">
      <alignment horizontal="center" vertical="center"/>
    </xf>
    <xf numFmtId="0" fontId="16" fillId="3" borderId="92" xfId="0" applyFont="1" applyFill="1" applyBorder="1"/>
    <xf numFmtId="0" fontId="10" fillId="2" borderId="85" xfId="0" applyFont="1" applyFill="1" applyBorder="1" applyAlignment="1">
      <alignment horizontal="center" vertical="center"/>
    </xf>
    <xf numFmtId="0" fontId="16" fillId="3" borderId="86" xfId="0" applyFont="1" applyFill="1" applyBorder="1"/>
    <xf numFmtId="0" fontId="7" fillId="2" borderId="38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7" fillId="2" borderId="54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10" fillId="2" borderId="86" xfId="0" applyFont="1" applyFill="1" applyBorder="1" applyAlignment="1">
      <alignment horizontal="center" vertical="center"/>
    </xf>
    <xf numFmtId="0" fontId="10" fillId="2" borderId="108" xfId="0" applyFont="1" applyFill="1" applyBorder="1" applyAlignment="1">
      <alignment horizontal="center"/>
    </xf>
    <xf numFmtId="0" fontId="16" fillId="3" borderId="129" xfId="0" applyFont="1" applyFill="1" applyBorder="1" applyAlignment="1">
      <alignment horizontal="center"/>
    </xf>
    <xf numFmtId="0" fontId="16" fillId="3" borderId="77" xfId="0" applyFont="1" applyFill="1" applyBorder="1" applyAlignment="1">
      <alignment horizontal="center"/>
    </xf>
    <xf numFmtId="0" fontId="10" fillId="2" borderId="92" xfId="0" applyFont="1" applyFill="1" applyBorder="1" applyAlignment="1">
      <alignment horizontal="center" vertical="center"/>
    </xf>
    <xf numFmtId="0" fontId="26" fillId="3" borderId="91" xfId="0" applyFont="1" applyFill="1" applyBorder="1" applyAlignment="1">
      <alignment horizontal="center" wrapText="1"/>
    </xf>
    <xf numFmtId="0" fontId="10" fillId="2" borderId="89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0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95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/>
    </xf>
    <xf numFmtId="0" fontId="32" fillId="2" borderId="29" xfId="0" applyFont="1" applyFill="1" applyBorder="1" applyAlignment="1">
      <alignment horizontal="center" vertical="center" textRotation="90"/>
    </xf>
    <xf numFmtId="0" fontId="3" fillId="2" borderId="31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7" fillId="2" borderId="8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84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/>
    </xf>
    <xf numFmtId="0" fontId="16" fillId="2" borderId="47" xfId="0" applyFont="1" applyFill="1" applyBorder="1" applyAlignment="1">
      <alignment horizontal="center"/>
    </xf>
    <xf numFmtId="0" fontId="16" fillId="2" borderId="8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9" fillId="0" borderId="66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wrapText="1"/>
    </xf>
    <xf numFmtId="0" fontId="16" fillId="2" borderId="41" xfId="0" applyFont="1" applyFill="1" applyBorder="1" applyAlignment="1">
      <alignment horizontal="left" wrapText="1"/>
    </xf>
    <xf numFmtId="0" fontId="16" fillId="2" borderId="41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textRotation="90" wrapText="1"/>
    </xf>
    <xf numFmtId="0" fontId="10" fillId="2" borderId="95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97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left" vertical="center"/>
    </xf>
    <xf numFmtId="0" fontId="7" fillId="2" borderId="120" xfId="0" applyFont="1" applyFill="1" applyBorder="1" applyAlignment="1">
      <alignment horizontal="left" vertical="center"/>
    </xf>
    <xf numFmtId="0" fontId="7" fillId="2" borderId="121" xfId="0" applyFont="1" applyFill="1" applyBorder="1" applyAlignment="1">
      <alignment horizontal="left"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/>
    </xf>
    <xf numFmtId="0" fontId="7" fillId="5" borderId="57" xfId="0" applyFont="1" applyFill="1" applyBorder="1" applyAlignment="1">
      <alignment horizontal="center"/>
    </xf>
    <xf numFmtId="0" fontId="7" fillId="5" borderId="72" xfId="0" applyFont="1" applyFill="1" applyBorder="1" applyAlignment="1">
      <alignment horizontal="center"/>
    </xf>
    <xf numFmtId="0" fontId="9" fillId="4" borderId="54" xfId="0" applyFont="1" applyFill="1" applyBorder="1" applyAlignment="1">
      <alignment horizontal="left" vertical="center" wrapText="1"/>
    </xf>
    <xf numFmtId="0" fontId="9" fillId="4" borderId="56" xfId="0" applyFont="1" applyFill="1" applyBorder="1" applyAlignment="1">
      <alignment horizontal="left" vertical="center" wrapText="1"/>
    </xf>
    <xf numFmtId="49" fontId="7" fillId="2" borderId="87" xfId="0" applyNumberFormat="1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/>
    </xf>
    <xf numFmtId="0" fontId="16" fillId="2" borderId="108" xfId="0" applyFont="1" applyFill="1" applyBorder="1" applyAlignment="1">
      <alignment horizontal="center"/>
    </xf>
    <xf numFmtId="0" fontId="16" fillId="2" borderId="77" xfId="0" applyFont="1" applyFill="1" applyBorder="1" applyAlignment="1">
      <alignment horizontal="center"/>
    </xf>
    <xf numFmtId="0" fontId="9" fillId="4" borderId="54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9" fontId="7" fillId="2" borderId="122" xfId="0" applyNumberFormat="1" applyFont="1" applyFill="1" applyBorder="1" applyAlignment="1">
      <alignment horizontal="center" vertical="center"/>
    </xf>
    <xf numFmtId="0" fontId="16" fillId="3" borderId="123" xfId="0" applyFont="1" applyFill="1" applyBorder="1" applyAlignment="1">
      <alignment horizontal="center"/>
    </xf>
    <xf numFmtId="0" fontId="16" fillId="2" borderId="111" xfId="0" applyFont="1" applyFill="1" applyBorder="1" applyAlignment="1">
      <alignment horizontal="center"/>
    </xf>
    <xf numFmtId="0" fontId="16" fillId="2" borderId="112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left" vertical="center" wrapText="1"/>
    </xf>
    <xf numFmtId="0" fontId="9" fillId="4" borderId="6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 wrapText="1"/>
    </xf>
    <xf numFmtId="0" fontId="19" fillId="0" borderId="74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25" fillId="2" borderId="92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49" fontId="7" fillId="2" borderId="107" xfId="0" applyNumberFormat="1" applyFont="1" applyFill="1" applyBorder="1" applyAlignment="1">
      <alignment horizontal="center" vertical="center"/>
    </xf>
    <xf numFmtId="0" fontId="16" fillId="3" borderId="99" xfId="0" applyFont="1" applyFill="1" applyBorder="1" applyAlignment="1">
      <alignment horizontal="center"/>
    </xf>
    <xf numFmtId="0" fontId="16" fillId="2" borderId="71" xfId="0" applyFont="1" applyFill="1" applyBorder="1" applyAlignment="1">
      <alignment horizontal="center"/>
    </xf>
    <xf numFmtId="0" fontId="16" fillId="2" borderId="72" xfId="0" applyFont="1" applyFill="1" applyBorder="1" applyAlignment="1">
      <alignment horizontal="center"/>
    </xf>
    <xf numFmtId="0" fontId="7" fillId="5" borderId="54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164" fontId="10" fillId="2" borderId="85" xfId="0" applyNumberFormat="1" applyFont="1" applyFill="1" applyBorder="1" applyAlignment="1">
      <alignment horizontal="center" vertical="center"/>
    </xf>
    <xf numFmtId="0" fontId="16" fillId="2" borderId="9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left" vertical="center"/>
    </xf>
    <xf numFmtId="0" fontId="7" fillId="2" borderId="64" xfId="0" applyFont="1" applyFill="1" applyBorder="1" applyAlignment="1">
      <alignment horizontal="left" vertical="center"/>
    </xf>
    <xf numFmtId="0" fontId="7" fillId="2" borderId="118" xfId="0" applyFont="1" applyFill="1" applyBorder="1" applyAlignment="1">
      <alignment horizontal="left" vertical="center"/>
    </xf>
    <xf numFmtId="0" fontId="7" fillId="2" borderId="107" xfId="0" applyFont="1" applyFill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10" fillId="2" borderId="101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 vertical="center"/>
    </xf>
    <xf numFmtId="164" fontId="10" fillId="2" borderId="97" xfId="0" applyNumberFormat="1" applyFont="1" applyFill="1" applyBorder="1" applyAlignment="1">
      <alignment horizontal="center" vertical="center"/>
    </xf>
    <xf numFmtId="164" fontId="10" fillId="2" borderId="95" xfId="0" applyNumberFormat="1" applyFont="1" applyFill="1" applyBorder="1" applyAlignment="1">
      <alignment horizontal="center" vertical="center"/>
    </xf>
    <xf numFmtId="0" fontId="25" fillId="2" borderId="95" xfId="0" applyFont="1" applyFill="1" applyBorder="1" applyAlignment="1">
      <alignment horizontal="center" vertical="center"/>
    </xf>
    <xf numFmtId="0" fontId="9" fillId="0" borderId="10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2" borderId="114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wrapText="1"/>
    </xf>
    <xf numFmtId="0" fontId="16" fillId="3" borderId="115" xfId="0" applyFont="1" applyFill="1" applyBorder="1" applyAlignment="1">
      <alignment horizontal="left" wrapText="1"/>
    </xf>
    <xf numFmtId="0" fontId="16" fillId="3" borderId="39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/>
    </xf>
    <xf numFmtId="0" fontId="16" fillId="3" borderId="41" xfId="0" applyFont="1" applyFill="1" applyBorder="1" applyAlignment="1">
      <alignment horizontal="left"/>
    </xf>
    <xf numFmtId="0" fontId="16" fillId="3" borderId="41" xfId="0" applyFont="1" applyFill="1" applyBorder="1" applyAlignment="1">
      <alignment horizontal="center"/>
    </xf>
    <xf numFmtId="0" fontId="16" fillId="2" borderId="9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/>
    </xf>
    <xf numFmtId="0" fontId="16" fillId="2" borderId="43" xfId="0" applyFont="1" applyFill="1" applyBorder="1" applyAlignment="1">
      <alignment horizontal="left"/>
    </xf>
    <xf numFmtId="0" fontId="16" fillId="2" borderId="35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6" fillId="3" borderId="14" xfId="0" applyFont="1" applyFill="1" applyBorder="1"/>
    <xf numFmtId="0" fontId="16" fillId="3" borderId="41" xfId="0" applyFont="1" applyFill="1" applyBorder="1"/>
    <xf numFmtId="0" fontId="10" fillId="2" borderId="40" xfId="0" applyFont="1" applyFill="1" applyBorder="1" applyAlignment="1">
      <alignment horizontal="center" vertical="center"/>
    </xf>
    <xf numFmtId="0" fontId="16" fillId="3" borderId="15" xfId="0" applyFont="1" applyFill="1" applyBorder="1"/>
    <xf numFmtId="0" fontId="16" fillId="3" borderId="4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6" fillId="3" borderId="48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/>
    </xf>
    <xf numFmtId="49" fontId="10" fillId="2" borderId="85" xfId="0" applyNumberFormat="1" applyFont="1" applyFill="1" applyBorder="1" applyAlignment="1">
      <alignment horizontal="center" vertical="center"/>
    </xf>
    <xf numFmtId="0" fontId="16" fillId="3" borderId="91" xfId="0" applyFont="1" applyFill="1" applyBorder="1"/>
    <xf numFmtId="0" fontId="7" fillId="2" borderId="85" xfId="0" applyFont="1" applyFill="1" applyBorder="1" applyAlignment="1">
      <alignment horizontal="left"/>
    </xf>
    <xf numFmtId="0" fontId="26" fillId="2" borderId="91" xfId="0" applyFont="1" applyFill="1" applyBorder="1" applyAlignment="1">
      <alignment horizontal="center" vertical="center"/>
    </xf>
    <xf numFmtId="0" fontId="16" fillId="3" borderId="91" xfId="0" applyFont="1" applyFill="1" applyBorder="1" applyAlignment="1">
      <alignment horizontal="center" vertical="center"/>
    </xf>
    <xf numFmtId="0" fontId="16" fillId="3" borderId="92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7" fillId="2" borderId="107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10" fillId="2" borderId="102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9" fillId="4" borderId="110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left" vertical="center" wrapText="1"/>
    </xf>
    <xf numFmtId="0" fontId="9" fillId="4" borderId="75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/>
    </xf>
    <xf numFmtId="0" fontId="16" fillId="2" borderId="41" xfId="0" applyFont="1" applyFill="1" applyBorder="1" applyAlignment="1">
      <alignment horizontal="left"/>
    </xf>
    <xf numFmtId="0" fontId="16" fillId="3" borderId="5" xfId="0" applyFont="1" applyFill="1" applyBorder="1"/>
    <xf numFmtId="0" fontId="16" fillId="2" borderId="36" xfId="0" applyFont="1" applyFill="1" applyBorder="1"/>
    <xf numFmtId="0" fontId="16" fillId="2" borderId="11" xfId="0" applyFont="1" applyFill="1" applyBorder="1"/>
    <xf numFmtId="0" fontId="16" fillId="3" borderId="36" xfId="0" applyFont="1" applyFill="1" applyBorder="1"/>
    <xf numFmtId="0" fontId="16" fillId="3" borderId="11" xfId="0" applyFont="1" applyFill="1" applyBorder="1"/>
    <xf numFmtId="0" fontId="16" fillId="2" borderId="42" xfId="0" applyFont="1" applyFill="1" applyBorder="1"/>
    <xf numFmtId="0" fontId="16" fillId="2" borderId="19" xfId="0" applyFont="1" applyFill="1" applyBorder="1"/>
    <xf numFmtId="0" fontId="10" fillId="2" borderId="3" xfId="0" applyFont="1" applyFill="1" applyBorder="1" applyAlignment="1">
      <alignment horizontal="center" vertical="center" textRotation="90" wrapText="1"/>
    </xf>
    <xf numFmtId="0" fontId="16" fillId="3" borderId="4" xfId="0" applyFont="1" applyFill="1" applyBorder="1"/>
    <xf numFmtId="0" fontId="16" fillId="3" borderId="33" xfId="0" applyFont="1" applyFill="1" applyBorder="1"/>
    <xf numFmtId="0" fontId="16" fillId="2" borderId="10" xfId="0" applyFont="1" applyFill="1" applyBorder="1"/>
    <xf numFmtId="0" fontId="17" fillId="0" borderId="0" xfId="0" applyFont="1"/>
    <xf numFmtId="0" fontId="16" fillId="2" borderId="37" xfId="0" applyFont="1" applyFill="1" applyBorder="1"/>
    <xf numFmtId="0" fontId="16" fillId="3" borderId="10" xfId="0" applyFont="1" applyFill="1" applyBorder="1"/>
    <xf numFmtId="0" fontId="16" fillId="3" borderId="37" xfId="0" applyFont="1" applyFill="1" applyBorder="1"/>
    <xf numFmtId="0" fontId="16" fillId="2" borderId="17" xfId="0" applyFont="1" applyFill="1" applyBorder="1"/>
    <xf numFmtId="0" fontId="16" fillId="2" borderId="18" xfId="0" applyFont="1" applyFill="1" applyBorder="1"/>
    <xf numFmtId="0" fontId="16" fillId="2" borderId="43" xfId="0" applyFont="1" applyFill="1" applyBorder="1"/>
    <xf numFmtId="0" fontId="10" fillId="2" borderId="34" xfId="0" applyFont="1" applyFill="1" applyBorder="1" applyAlignment="1">
      <alignment horizontal="center" vertical="center"/>
    </xf>
    <xf numFmtId="0" fontId="16" fillId="3" borderId="7" xfId="0" applyFont="1" applyFill="1" applyBorder="1"/>
    <xf numFmtId="0" fontId="16" fillId="3" borderId="35" xfId="0" applyFont="1" applyFill="1" applyBorder="1"/>
    <xf numFmtId="0" fontId="32" fillId="2" borderId="32" xfId="0" applyFont="1" applyFill="1" applyBorder="1" applyAlignment="1">
      <alignment horizontal="center" vertical="center" textRotation="90"/>
    </xf>
    <xf numFmtId="0" fontId="3" fillId="3" borderId="33" xfId="0" applyFont="1" applyFill="1" applyBorder="1"/>
    <xf numFmtId="0" fontId="3" fillId="2" borderId="36" xfId="0" applyFont="1" applyFill="1" applyBorder="1"/>
    <xf numFmtId="0" fontId="3" fillId="2" borderId="37" xfId="0" applyFont="1" applyFill="1" applyBorder="1"/>
    <xf numFmtId="0" fontId="3" fillId="3" borderId="36" xfId="0" applyFont="1" applyFill="1" applyBorder="1"/>
    <xf numFmtId="0" fontId="3" fillId="3" borderId="37" xfId="0" applyFont="1" applyFill="1" applyBorder="1"/>
    <xf numFmtId="0" fontId="3" fillId="3" borderId="42" xfId="0" applyFont="1" applyFill="1" applyBorder="1"/>
    <xf numFmtId="0" fontId="3" fillId="3" borderId="43" xfId="0" applyFont="1" applyFill="1" applyBorder="1"/>
    <xf numFmtId="0" fontId="32" fillId="2" borderId="38" xfId="0" applyFont="1" applyFill="1" applyBorder="1" applyAlignment="1">
      <alignment horizontal="center" vertical="center" wrapText="1"/>
    </xf>
    <xf numFmtId="0" fontId="3" fillId="2" borderId="30" xfId="0" applyFont="1" applyFill="1" applyBorder="1"/>
    <xf numFmtId="0" fontId="0" fillId="0" borderId="0" xfId="0"/>
    <xf numFmtId="0" fontId="3" fillId="3" borderId="18" xfId="0" applyFont="1" applyFill="1" applyBorder="1"/>
    <xf numFmtId="0" fontId="3" fillId="3" borderId="19" xfId="0" applyFont="1" applyFill="1" applyBorder="1"/>
    <xf numFmtId="0" fontId="10" fillId="2" borderId="29" xfId="0" applyFont="1" applyFill="1" applyBorder="1" applyAlignment="1">
      <alignment horizontal="center" vertical="center"/>
    </xf>
    <xf numFmtId="0" fontId="16" fillId="2" borderId="30" xfId="0" applyFont="1" applyFill="1" applyBorder="1"/>
    <xf numFmtId="0" fontId="16" fillId="2" borderId="31" xfId="0" applyFont="1" applyFill="1" applyBorder="1"/>
    <xf numFmtId="0" fontId="16" fillId="3" borderId="17" xfId="0" applyFont="1" applyFill="1" applyBorder="1"/>
    <xf numFmtId="0" fontId="16" fillId="3" borderId="18" xfId="0" applyFont="1" applyFill="1" applyBorder="1"/>
    <xf numFmtId="0" fontId="16" fillId="3" borderId="19" xfId="0" applyFont="1" applyFill="1" applyBorder="1"/>
    <xf numFmtId="164" fontId="10" fillId="2" borderId="48" xfId="0" applyNumberFormat="1" applyFont="1" applyFill="1" applyBorder="1" applyAlignment="1">
      <alignment horizontal="center" vertical="center"/>
    </xf>
    <xf numFmtId="0" fontId="16" fillId="3" borderId="96" xfId="0" applyFont="1" applyFill="1" applyBorder="1" applyAlignment="1">
      <alignment horizontal="center"/>
    </xf>
    <xf numFmtId="0" fontId="25" fillId="2" borderId="85" xfId="0" applyFont="1" applyFill="1" applyBorder="1" applyAlignment="1">
      <alignment horizontal="center" vertical="center"/>
    </xf>
    <xf numFmtId="0" fontId="29" fillId="3" borderId="96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22" fillId="0" borderId="0" xfId="0" applyFont="1"/>
    <xf numFmtId="0" fontId="20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9" fillId="3" borderId="92" xfId="0" applyFont="1" applyFill="1" applyBorder="1"/>
    <xf numFmtId="0" fontId="19" fillId="0" borderId="71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164" fontId="10" fillId="2" borderId="59" xfId="0" applyNumberFormat="1" applyFont="1" applyFill="1" applyBorder="1" applyAlignment="1">
      <alignment horizontal="center" vertical="center"/>
    </xf>
    <xf numFmtId="164" fontId="10" fillId="2" borderId="57" xfId="0" applyNumberFormat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32" fillId="2" borderId="54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2" borderId="15" xfId="0" applyFont="1" applyFill="1" applyBorder="1"/>
    <xf numFmtId="0" fontId="16" fillId="2" borderId="41" xfId="0" applyFont="1" applyFill="1" applyBorder="1"/>
    <xf numFmtId="0" fontId="32" fillId="2" borderId="30" xfId="0" applyFont="1" applyFill="1" applyBorder="1" applyAlignment="1">
      <alignment horizontal="center" vertical="center" textRotation="90"/>
    </xf>
    <xf numFmtId="0" fontId="32" fillId="2" borderId="10" xfId="0" applyFont="1" applyFill="1" applyBorder="1" applyAlignment="1">
      <alignment horizontal="center" vertical="center" textRotation="90"/>
    </xf>
    <xf numFmtId="0" fontId="32" fillId="2" borderId="0" xfId="0" applyFont="1" applyFill="1" applyBorder="1" applyAlignment="1">
      <alignment horizontal="center" vertical="center" textRotation="90"/>
    </xf>
    <xf numFmtId="0" fontId="32" fillId="2" borderId="17" xfId="0" applyFont="1" applyFill="1" applyBorder="1" applyAlignment="1">
      <alignment horizontal="center" vertical="center" textRotation="90"/>
    </xf>
    <xf numFmtId="0" fontId="32" fillId="2" borderId="18" xfId="0" applyFont="1" applyFill="1" applyBorder="1" applyAlignment="1">
      <alignment horizontal="center" vertical="center" textRotation="90"/>
    </xf>
    <xf numFmtId="0" fontId="16" fillId="2" borderId="96" xfId="0" applyFont="1" applyFill="1" applyBorder="1"/>
    <xf numFmtId="0" fontId="10" fillId="2" borderId="98" xfId="0" applyFont="1" applyFill="1" applyBorder="1" applyAlignment="1">
      <alignment horizontal="center" vertical="center"/>
    </xf>
    <xf numFmtId="0" fontId="16" fillId="2" borderId="86" xfId="0" applyFont="1" applyFill="1" applyBorder="1"/>
    <xf numFmtId="0" fontId="10" fillId="2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27" xfId="0" applyFont="1" applyFill="1" applyBorder="1" applyAlignment="1">
      <alignment horizontal="center" vertical="center" textRotation="90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0" fillId="2" borderId="128" xfId="0" applyFont="1" applyFill="1" applyBorder="1" applyAlignment="1">
      <alignment horizontal="center" vertical="center" textRotation="90" wrapText="1"/>
    </xf>
    <xf numFmtId="0" fontId="16" fillId="0" borderId="16" xfId="0" applyFont="1" applyBorder="1"/>
    <xf numFmtId="0" fontId="16" fillId="0" borderId="22" xfId="0" applyFont="1" applyBorder="1"/>
    <xf numFmtId="0" fontId="26" fillId="2" borderId="16" xfId="0" applyFont="1" applyFill="1" applyBorder="1" applyAlignment="1">
      <alignment horizontal="center" vertical="center" textRotation="90" wrapText="1"/>
    </xf>
    <xf numFmtId="0" fontId="7" fillId="2" borderId="41" xfId="0" applyFont="1" applyFill="1" applyBorder="1" applyAlignment="1">
      <alignment horizontal="center" vertical="center"/>
    </xf>
    <xf numFmtId="164" fontId="10" fillId="2" borderId="9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10" fillId="2" borderId="2" xfId="0" applyFont="1" applyFill="1" applyBorder="1" applyAlignment="1">
      <alignment horizontal="center" vertical="center" textRotation="90"/>
    </xf>
    <xf numFmtId="0" fontId="16" fillId="0" borderId="9" xfId="0" applyFont="1" applyBorder="1"/>
    <xf numFmtId="0" fontId="16" fillId="0" borderId="20" xfId="0" applyFont="1" applyBorder="1"/>
    <xf numFmtId="0" fontId="10" fillId="2" borderId="3" xfId="0" applyFont="1" applyFill="1" applyBorder="1" applyAlignment="1">
      <alignment horizontal="center" vertical="center"/>
    </xf>
    <xf numFmtId="0" fontId="16" fillId="0" borderId="4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0" xfId="0" applyFont="1" applyBorder="1"/>
    <xf numFmtId="0" fontId="16" fillId="0" borderId="19" xfId="0" applyFont="1" applyBorder="1"/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33" xfId="0" applyFont="1" applyFill="1" applyBorder="1" applyAlignment="1">
      <alignment horizontal="center" vertical="center" textRotation="90" wrapText="1"/>
    </xf>
    <xf numFmtId="0" fontId="10" fillId="2" borderId="37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 textRotation="90" wrapText="1"/>
    </xf>
    <xf numFmtId="0" fontId="25" fillId="2" borderId="48" xfId="0" applyFont="1" applyFill="1" applyBorder="1" applyAlignment="1">
      <alignment horizontal="center" vertical="center"/>
    </xf>
    <xf numFmtId="0" fontId="29" fillId="3" borderId="4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2" fillId="2" borderId="126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right"/>
    </xf>
    <xf numFmtId="0" fontId="16" fillId="0" borderId="26" xfId="0" applyFont="1" applyBorder="1"/>
    <xf numFmtId="0" fontId="16" fillId="0" borderId="27" xfId="0" applyFont="1" applyBorder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6" fillId="0" borderId="16" xfId="0" applyFont="1" applyBorder="1" applyAlignment="1">
      <alignment vertical="center"/>
    </xf>
    <xf numFmtId="0" fontId="16" fillId="0" borderId="22" xfId="0" applyFont="1" applyBorder="1" applyAlignment="1">
      <alignment vertical="center"/>
    </xf>
  </cellXfs>
  <cellStyles count="1">
    <cellStyle name="Обычный" xfId="0" builtinId="0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</xdr:row>
      <xdr:rowOff>0</xdr:rowOff>
    </xdr:from>
    <xdr:ext cx="4181475" cy="20574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7EB9137-1E6D-4554-81C7-D51A128854A1}"/>
            </a:ext>
          </a:extLst>
        </xdr:cNvPr>
        <xdr:cNvSpPr txBox="1"/>
      </xdr:nvSpPr>
      <xdr:spPr>
        <a:xfrm>
          <a:off x="123825" y="600075"/>
          <a:ext cx="4181475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“CONFIRMED”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Rector of Jizzakh Polytechnic Institute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___________ A.Usmankulov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lang="en-US"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2024- year «____» ______________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lang="en-US"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s.p.</a:t>
          </a:r>
        </a:p>
      </xdr:txBody>
    </xdr:sp>
    <xdr:clientData fLocksWithSheet="0"/>
  </xdr:oneCellAnchor>
  <xdr:oneCellAnchor>
    <xdr:from>
      <xdr:col>18</xdr:col>
      <xdr:colOff>123825</xdr:colOff>
      <xdr:row>2</xdr:row>
      <xdr:rowOff>84667</xdr:rowOff>
    </xdr:from>
    <xdr:ext cx="6629400" cy="16097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9325D637-0D57-4BA3-A1B7-A05041C9F2EF}"/>
            </a:ext>
          </a:extLst>
        </xdr:cNvPr>
        <xdr:cNvSpPr txBox="1"/>
      </xdr:nvSpPr>
      <xdr:spPr>
        <a:xfrm>
          <a:off x="5172075" y="857250"/>
          <a:ext cx="6629400" cy="1609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WORKING STUDY PLAN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/>
              <a:ea typeface="Times New Roman"/>
              <a:cs typeface="Times New Roman"/>
              <a:sym typeface="Times New Roman"/>
            </a:rPr>
            <a:t>Field of study:</a:t>
          </a: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: </a:t>
          </a:r>
          <a:r>
            <a:rPr lang="en-US" sz="1600" b="1" i="1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1600" b="1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70710411 –Alternative energy sources</a:t>
          </a:r>
          <a:endParaRPr lang="en-US" sz="1600" b="1" i="1">
            <a:solidFill>
              <a:schemeClr val="tx1"/>
            </a:solidFill>
            <a:latin typeface="Times New Roman" panose="02020603050405020304" pitchFamily="18" charset="0"/>
            <a:ea typeface="Times New Roman"/>
            <a:cs typeface="Times New Roman" panose="02020603050405020304" pitchFamily="18" charset="0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48</xdr:col>
      <xdr:colOff>0</xdr:colOff>
      <xdr:row>2</xdr:row>
      <xdr:rowOff>0</xdr:rowOff>
    </xdr:from>
    <xdr:ext cx="4171950" cy="20574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5CC62B3F-4DC5-4938-B68D-71AA1607AACA}"/>
            </a:ext>
          </a:extLst>
        </xdr:cNvPr>
        <xdr:cNvSpPr txBox="1"/>
      </xdr:nvSpPr>
      <xdr:spPr>
        <a:xfrm>
          <a:off x="13011150" y="600075"/>
          <a:ext cx="4171950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Academic degree	– MASTERS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Study form	– credit system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Form of education	–full-time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Duration of study	– 2 years</a:t>
          </a:r>
          <a:r>
            <a:rPr lang="en-US" sz="1600" b="0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</a:t>
          </a:r>
          <a:r>
            <a:rPr lang="uz-Latn-UZ" sz="1600" b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Kvalifikatsiya</a:t>
          </a:r>
          <a:r>
            <a:rPr lang="en-US" sz="1600" b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     </a:t>
          </a:r>
          <a:r>
            <a:rPr lang="en-US" sz="1100" b="1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           </a:t>
          </a:r>
          <a:r>
            <a:rPr lang="en-US" sz="1600" b="1">
              <a:solidFill>
                <a:sysClr val="windowText" lastClr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  <a:sym typeface="Calibri"/>
            </a:rPr>
            <a:t>–   </a:t>
          </a:r>
          <a:r>
            <a:rPr lang="en-US" sz="16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Energy engineer </a:t>
          </a:r>
          <a:br>
            <a:rPr lang="en-US" sz="16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6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(researcher-pedagogue) </a:t>
          </a:r>
          <a:endParaRPr lang="ru-RU" sz="16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Times New Roman"/>
            <a:buNone/>
            <a:tabLst/>
            <a:defRPr/>
          </a:pPr>
          <a:endParaRPr lang="ru-RU" sz="1400" b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Times New Roman"/>
            <a:buNone/>
          </a:pPr>
          <a:endParaRPr sz="1600" b="0">
            <a:solidFill>
              <a:sysClr val="windowText" lastClr="000000"/>
            </a:solidFill>
            <a:latin typeface="Times New Roman" pitchFamily="18" charset="0"/>
            <a:ea typeface="Times New Roman"/>
            <a:cs typeface="Times New Roman" pitchFamily="18" charset="0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CF102"/>
  <sheetViews>
    <sheetView tabSelected="1" view="pageBreakPreview" zoomScale="85" zoomScaleNormal="100" zoomScaleSheetLayoutView="85" workbookViewId="0">
      <selection activeCell="Y79" sqref="Y79:AB79"/>
    </sheetView>
  </sheetViews>
  <sheetFormatPr defaultColWidth="14.42578125" defaultRowHeight="15" customHeight="1" x14ac:dyDescent="0.25"/>
  <cols>
    <col min="1" max="1" width="3.85546875" customWidth="1"/>
    <col min="2" max="4" width="4" customWidth="1"/>
    <col min="5" max="5" width="5" customWidth="1"/>
    <col min="6" max="7" width="4" customWidth="1"/>
    <col min="8" max="8" width="6" customWidth="1"/>
    <col min="9" max="9" width="6.140625" customWidth="1"/>
    <col min="10" max="27" width="4" customWidth="1"/>
    <col min="28" max="28" width="4.5703125" customWidth="1"/>
    <col min="29" max="30" width="4" customWidth="1"/>
    <col min="31" max="31" width="4.85546875" customWidth="1"/>
    <col min="32" max="32" width="5.85546875" customWidth="1"/>
    <col min="33" max="33" width="4.85546875" customWidth="1"/>
    <col min="34" max="34" width="4.5703125" customWidth="1"/>
    <col min="35" max="51" width="4" customWidth="1"/>
    <col min="52" max="52" width="4.85546875" customWidth="1"/>
    <col min="53" max="53" width="5" customWidth="1"/>
    <col min="54" max="54" width="5.28515625" customWidth="1"/>
    <col min="55" max="55" width="5" customWidth="1"/>
    <col min="56" max="56" width="7.140625" customWidth="1"/>
    <col min="57" max="57" width="4" customWidth="1"/>
    <col min="58" max="58" width="7" customWidth="1"/>
    <col min="59" max="59" width="4" customWidth="1"/>
    <col min="60" max="60" width="11" customWidth="1"/>
    <col min="61" max="61" width="11" style="98" customWidth="1"/>
    <col min="62" max="63" width="4" customWidth="1"/>
    <col min="64" max="64" width="2.5703125" customWidth="1"/>
    <col min="65" max="65" width="4" customWidth="1"/>
    <col min="66" max="84" width="8.85546875" hidden="1" customWidth="1"/>
  </cols>
  <sheetData>
    <row r="1" spans="1:84" ht="30" customHeight="1" x14ac:dyDescent="0.25">
      <c r="A1" s="460" t="s">
        <v>59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461"/>
      <c r="AX1" s="461"/>
      <c r="AY1" s="461"/>
      <c r="AZ1" s="461"/>
      <c r="BA1" s="461"/>
      <c r="BB1" s="461"/>
      <c r="BC1" s="461"/>
      <c r="BD1" s="461"/>
      <c r="BE1" s="461"/>
      <c r="BF1" s="461"/>
      <c r="BG1" s="461"/>
      <c r="BH1" s="461"/>
      <c r="BI1" s="461"/>
      <c r="BJ1" s="461"/>
      <c r="BK1" s="461"/>
      <c r="BL1" s="461"/>
      <c r="BM1" s="3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</row>
    <row r="2" spans="1:84" ht="30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60" t="s">
        <v>60</v>
      </c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15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15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8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18" customHeight="1" thickBot="1" x14ac:dyDescent="0.3">
      <c r="A13" s="5"/>
      <c r="B13" s="462" t="s">
        <v>47</v>
      </c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AV13" s="463"/>
      <c r="AW13" s="463"/>
      <c r="AX13" s="463"/>
      <c r="AY13" s="463"/>
      <c r="AZ13" s="463"/>
      <c r="BA13" s="463"/>
      <c r="BB13" s="463"/>
      <c r="BC13" s="464"/>
      <c r="BD13" s="464"/>
      <c r="BE13" s="464"/>
      <c r="BF13" s="464"/>
      <c r="BG13" s="464"/>
      <c r="BH13" s="464"/>
      <c r="BI13" s="464"/>
      <c r="BJ13" s="463"/>
      <c r="BK13" s="463"/>
      <c r="BL13" s="463"/>
      <c r="BM13" s="5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38.25" customHeight="1" x14ac:dyDescent="0.25">
      <c r="A14" s="1"/>
      <c r="B14" s="465" t="s">
        <v>0</v>
      </c>
      <c r="C14" s="468" t="s">
        <v>61</v>
      </c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  <c r="AZ14" s="469"/>
      <c r="BA14" s="469"/>
      <c r="BB14" s="469"/>
      <c r="BC14" s="173" t="s">
        <v>1</v>
      </c>
      <c r="BD14" s="173"/>
      <c r="BE14" s="173"/>
      <c r="BF14" s="173"/>
      <c r="BG14" s="173"/>
      <c r="BH14" s="173"/>
      <c r="BI14" s="173"/>
      <c r="BJ14" s="476" t="s">
        <v>66</v>
      </c>
      <c r="BK14" s="377" t="s">
        <v>67</v>
      </c>
      <c r="BL14" s="478"/>
      <c r="BM14" s="1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15.75" customHeight="1" x14ac:dyDescent="0.25">
      <c r="A15" s="1"/>
      <c r="B15" s="466"/>
      <c r="C15" s="470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1"/>
      <c r="BA15" s="381"/>
      <c r="BB15" s="471"/>
      <c r="BC15" s="477" t="s">
        <v>67</v>
      </c>
      <c r="BD15" s="173" t="s">
        <v>2</v>
      </c>
      <c r="BE15" s="173"/>
      <c r="BF15" s="173"/>
      <c r="BG15" s="173"/>
      <c r="BH15" s="173"/>
      <c r="BI15" s="173"/>
      <c r="BJ15" s="471"/>
      <c r="BK15" s="477"/>
      <c r="BL15" s="479"/>
      <c r="BM15" s="1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94.5" customHeight="1" x14ac:dyDescent="0.25">
      <c r="A16" s="1"/>
      <c r="B16" s="466"/>
      <c r="C16" s="472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473"/>
      <c r="X16" s="473"/>
      <c r="Y16" s="473"/>
      <c r="Z16" s="473"/>
      <c r="AA16" s="473"/>
      <c r="AB16" s="473"/>
      <c r="AC16" s="473"/>
      <c r="AD16" s="473"/>
      <c r="AE16" s="473"/>
      <c r="AF16" s="473"/>
      <c r="AG16" s="474"/>
      <c r="AH16" s="474"/>
      <c r="AI16" s="474"/>
      <c r="AJ16" s="474"/>
      <c r="AK16" s="474"/>
      <c r="AL16" s="473"/>
      <c r="AM16" s="473"/>
      <c r="AN16" s="473"/>
      <c r="AO16" s="473"/>
      <c r="AP16" s="473"/>
      <c r="AQ16" s="473"/>
      <c r="AR16" s="473"/>
      <c r="AS16" s="473"/>
      <c r="AT16" s="473"/>
      <c r="AU16" s="473"/>
      <c r="AV16" s="473"/>
      <c r="AW16" s="473"/>
      <c r="AX16" s="473"/>
      <c r="AY16" s="473"/>
      <c r="AZ16" s="473"/>
      <c r="BA16" s="473"/>
      <c r="BB16" s="475"/>
      <c r="BC16" s="455"/>
      <c r="BD16" s="453" t="s">
        <v>63</v>
      </c>
      <c r="BE16" s="452" t="s">
        <v>64</v>
      </c>
      <c r="BF16" s="453" t="s">
        <v>62</v>
      </c>
      <c r="BG16" s="457" t="s">
        <v>118</v>
      </c>
      <c r="BH16" s="457" t="s">
        <v>119</v>
      </c>
      <c r="BI16" s="453" t="s">
        <v>68</v>
      </c>
      <c r="BJ16" s="455"/>
      <c r="BK16" s="477"/>
      <c r="BL16" s="479"/>
      <c r="BM16" s="1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15.75" customHeight="1" x14ac:dyDescent="0.25">
      <c r="A17" s="1"/>
      <c r="B17" s="466"/>
      <c r="C17" s="436" t="s">
        <v>48</v>
      </c>
      <c r="D17" s="437"/>
      <c r="E17" s="437"/>
      <c r="F17" s="438"/>
      <c r="G17" s="436" t="s">
        <v>49</v>
      </c>
      <c r="H17" s="437"/>
      <c r="I17" s="437"/>
      <c r="J17" s="437"/>
      <c r="K17" s="438"/>
      <c r="L17" s="436" t="s">
        <v>50</v>
      </c>
      <c r="M17" s="437"/>
      <c r="N17" s="437"/>
      <c r="O17" s="438"/>
      <c r="P17" s="436" t="s">
        <v>51</v>
      </c>
      <c r="Q17" s="437"/>
      <c r="R17" s="437"/>
      <c r="S17" s="438"/>
      <c r="T17" s="436" t="s">
        <v>52</v>
      </c>
      <c r="U17" s="437"/>
      <c r="V17" s="437"/>
      <c r="W17" s="437"/>
      <c r="X17" s="438"/>
      <c r="Y17" s="436" t="s">
        <v>53</v>
      </c>
      <c r="Z17" s="437"/>
      <c r="AA17" s="437"/>
      <c r="AB17" s="438"/>
      <c r="AC17" s="436" t="s">
        <v>54</v>
      </c>
      <c r="AD17" s="437"/>
      <c r="AE17" s="437"/>
      <c r="AF17" s="438"/>
      <c r="AG17" s="436" t="s">
        <v>55</v>
      </c>
      <c r="AH17" s="437"/>
      <c r="AI17" s="437"/>
      <c r="AJ17" s="438"/>
      <c r="AK17" s="436" t="s">
        <v>3</v>
      </c>
      <c r="AL17" s="437"/>
      <c r="AM17" s="437"/>
      <c r="AN17" s="437"/>
      <c r="AO17" s="438"/>
      <c r="AP17" s="436" t="s">
        <v>56</v>
      </c>
      <c r="AQ17" s="437"/>
      <c r="AR17" s="437"/>
      <c r="AS17" s="438"/>
      <c r="AT17" s="436" t="s">
        <v>57</v>
      </c>
      <c r="AU17" s="437"/>
      <c r="AV17" s="437"/>
      <c r="AW17" s="437"/>
      <c r="AX17" s="438"/>
      <c r="AY17" s="492" t="s">
        <v>58</v>
      </c>
      <c r="AZ17" s="493"/>
      <c r="BA17" s="493"/>
      <c r="BB17" s="494"/>
      <c r="BC17" s="455"/>
      <c r="BD17" s="500"/>
      <c r="BE17" s="453"/>
      <c r="BF17" s="455"/>
      <c r="BG17" s="455"/>
      <c r="BH17" s="455"/>
      <c r="BI17" s="455"/>
      <c r="BJ17" s="455"/>
      <c r="BK17" s="477"/>
      <c r="BL17" s="479"/>
      <c r="BM17" s="1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15.75" customHeight="1" x14ac:dyDescent="0.25">
      <c r="A18" s="1"/>
      <c r="B18" s="467"/>
      <c r="C18" s="25">
        <v>1</v>
      </c>
      <c r="D18" s="25">
        <v>2</v>
      </c>
      <c r="E18" s="25">
        <v>3</v>
      </c>
      <c r="F18" s="25">
        <v>4</v>
      </c>
      <c r="G18" s="25">
        <v>5</v>
      </c>
      <c r="H18" s="25">
        <v>6</v>
      </c>
      <c r="I18" s="25">
        <v>7</v>
      </c>
      <c r="J18" s="25">
        <v>8</v>
      </c>
      <c r="K18" s="25">
        <v>9</v>
      </c>
      <c r="L18" s="25">
        <v>10</v>
      </c>
      <c r="M18" s="25">
        <v>11</v>
      </c>
      <c r="N18" s="25">
        <v>12</v>
      </c>
      <c r="O18" s="25">
        <v>13</v>
      </c>
      <c r="P18" s="25">
        <v>14</v>
      </c>
      <c r="Q18" s="25">
        <v>15</v>
      </c>
      <c r="R18" s="25">
        <v>16</v>
      </c>
      <c r="S18" s="25">
        <v>17</v>
      </c>
      <c r="T18" s="25">
        <v>18</v>
      </c>
      <c r="U18" s="25">
        <v>19</v>
      </c>
      <c r="V18" s="25">
        <v>20</v>
      </c>
      <c r="W18" s="25">
        <v>21</v>
      </c>
      <c r="X18" s="25">
        <v>22</v>
      </c>
      <c r="Y18" s="25">
        <v>23</v>
      </c>
      <c r="Z18" s="25">
        <v>24</v>
      </c>
      <c r="AA18" s="25">
        <v>25</v>
      </c>
      <c r="AB18" s="25">
        <v>26</v>
      </c>
      <c r="AC18" s="25">
        <v>27</v>
      </c>
      <c r="AD18" s="25">
        <v>28</v>
      </c>
      <c r="AE18" s="25">
        <v>29</v>
      </c>
      <c r="AF18" s="25">
        <v>30</v>
      </c>
      <c r="AG18" s="26">
        <v>31</v>
      </c>
      <c r="AH18" s="26">
        <v>32</v>
      </c>
      <c r="AI18" s="26">
        <v>33</v>
      </c>
      <c r="AJ18" s="26">
        <v>34</v>
      </c>
      <c r="AK18" s="26">
        <v>35</v>
      </c>
      <c r="AL18" s="25">
        <v>36</v>
      </c>
      <c r="AM18" s="25">
        <v>37</v>
      </c>
      <c r="AN18" s="25">
        <v>38</v>
      </c>
      <c r="AO18" s="25">
        <v>39</v>
      </c>
      <c r="AP18" s="25">
        <v>40</v>
      </c>
      <c r="AQ18" s="25">
        <v>41</v>
      </c>
      <c r="AR18" s="25">
        <v>42</v>
      </c>
      <c r="AS18" s="25">
        <v>43</v>
      </c>
      <c r="AT18" s="25">
        <v>44</v>
      </c>
      <c r="AU18" s="25">
        <v>45</v>
      </c>
      <c r="AV18" s="25">
        <v>46</v>
      </c>
      <c r="AW18" s="25">
        <v>47</v>
      </c>
      <c r="AX18" s="25">
        <v>48</v>
      </c>
      <c r="AY18" s="25">
        <v>49</v>
      </c>
      <c r="AZ18" s="25">
        <v>50</v>
      </c>
      <c r="BA18" s="25">
        <v>51</v>
      </c>
      <c r="BB18" s="25">
        <v>52</v>
      </c>
      <c r="BC18" s="456"/>
      <c r="BD18" s="501"/>
      <c r="BE18" s="454"/>
      <c r="BF18" s="456"/>
      <c r="BG18" s="456"/>
      <c r="BH18" s="456"/>
      <c r="BI18" s="456"/>
      <c r="BJ18" s="456"/>
      <c r="BK18" s="480"/>
      <c r="BL18" s="481"/>
      <c r="BM18" s="1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15.75" customHeight="1" x14ac:dyDescent="0.25">
      <c r="A19" s="1"/>
      <c r="B19" s="27" t="s">
        <v>4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 t="s">
        <v>6</v>
      </c>
      <c r="T19" s="28" t="s">
        <v>6</v>
      </c>
      <c r="U19" s="28" t="s">
        <v>7</v>
      </c>
      <c r="V19" s="28" t="s">
        <v>7</v>
      </c>
      <c r="W19" s="28"/>
      <c r="X19" s="28"/>
      <c r="Y19" s="28"/>
      <c r="Z19" s="28"/>
      <c r="AA19" s="28"/>
      <c r="AB19" s="28"/>
      <c r="AC19" s="29"/>
      <c r="AD19" s="28"/>
      <c r="AE19" s="28"/>
      <c r="AF19" s="28"/>
      <c r="AG19" s="28"/>
      <c r="AH19" s="28"/>
      <c r="AI19" s="28"/>
      <c r="AJ19" s="28"/>
      <c r="AK19" s="28"/>
      <c r="AL19" s="28" t="s">
        <v>7</v>
      </c>
      <c r="AM19" s="28" t="s">
        <v>7</v>
      </c>
      <c r="AN19" s="28" t="s">
        <v>6</v>
      </c>
      <c r="AO19" s="28" t="s">
        <v>6</v>
      </c>
      <c r="AP19" s="28" t="s">
        <v>6</v>
      </c>
      <c r="AQ19" s="28" t="s">
        <v>6</v>
      </c>
      <c r="AR19" s="28" t="s">
        <v>6</v>
      </c>
      <c r="AS19" s="28" t="s">
        <v>6</v>
      </c>
      <c r="AT19" s="28" t="s">
        <v>6</v>
      </c>
      <c r="AU19" s="28" t="s">
        <v>6</v>
      </c>
      <c r="AV19" s="28" t="s">
        <v>6</v>
      </c>
      <c r="AW19" s="28" t="s">
        <v>6</v>
      </c>
      <c r="AX19" s="28" t="s">
        <v>6</v>
      </c>
      <c r="AY19" s="28" t="s">
        <v>6</v>
      </c>
      <c r="AZ19" s="28" t="s">
        <v>6</v>
      </c>
      <c r="BA19" s="28" t="s">
        <v>6</v>
      </c>
      <c r="BB19" s="28" t="s">
        <v>6</v>
      </c>
      <c r="BC19" s="28">
        <f>SUM(BD19:BH19)</f>
        <v>35</v>
      </c>
      <c r="BD19" s="32">
        <f>COUNTIF(D19:BB19,"=")</f>
        <v>30</v>
      </c>
      <c r="BE19" s="32">
        <f>COUNTIF(C19:BB19,"=A")</f>
        <v>4</v>
      </c>
      <c r="BF19" s="32">
        <f>COUNTIF(C19:BB19,"=K")</f>
        <v>1</v>
      </c>
      <c r="BG19" s="28"/>
      <c r="BH19" s="28"/>
      <c r="BI19" s="102"/>
      <c r="BJ19" s="32">
        <f>COUNTIF(C19:BB19,"=T")</f>
        <v>17</v>
      </c>
      <c r="BK19" s="189">
        <f>SUM(BC19+BJ19)</f>
        <v>52</v>
      </c>
      <c r="BL19" s="458"/>
      <c r="BM19" s="1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15.75" customHeight="1" x14ac:dyDescent="0.25">
      <c r="A20" s="1"/>
      <c r="B20" s="27" t="s">
        <v>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 t="s">
        <v>7</v>
      </c>
      <c r="S20" s="28" t="s">
        <v>6</v>
      </c>
      <c r="T20" s="28" t="s">
        <v>6</v>
      </c>
      <c r="U20" s="28" t="s">
        <v>7</v>
      </c>
      <c r="V20" s="28" t="s">
        <v>4</v>
      </c>
      <c r="W20" s="28" t="s">
        <v>4</v>
      </c>
      <c r="X20" s="28" t="s">
        <v>4</v>
      </c>
      <c r="Y20" s="28" t="s">
        <v>4</v>
      </c>
      <c r="Z20" s="28" t="s">
        <v>4</v>
      </c>
      <c r="AA20" s="28" t="s">
        <v>9</v>
      </c>
      <c r="AB20" s="28" t="s">
        <v>9</v>
      </c>
      <c r="AC20" s="28" t="s">
        <v>9</v>
      </c>
      <c r="AD20" s="28" t="s">
        <v>9</v>
      </c>
      <c r="AE20" s="28" t="s">
        <v>9</v>
      </c>
      <c r="AF20" s="28" t="s">
        <v>9</v>
      </c>
      <c r="AG20" s="28" t="s">
        <v>9</v>
      </c>
      <c r="AH20" s="28" t="s">
        <v>9</v>
      </c>
      <c r="AI20" s="28" t="s">
        <v>9</v>
      </c>
      <c r="AJ20" s="28" t="s">
        <v>9</v>
      </c>
      <c r="AK20" s="28" t="s">
        <v>30</v>
      </c>
      <c r="AL20" s="28" t="s">
        <v>30</v>
      </c>
      <c r="AM20" s="28" t="s">
        <v>30</v>
      </c>
      <c r="AN20" s="28" t="s">
        <v>30</v>
      </c>
      <c r="AO20" s="28" t="s">
        <v>30</v>
      </c>
      <c r="AP20" s="28" t="s">
        <v>30</v>
      </c>
      <c r="AQ20" s="28" t="s">
        <v>6</v>
      </c>
      <c r="AR20" s="28" t="s">
        <v>6</v>
      </c>
      <c r="AS20" s="28" t="s">
        <v>6</v>
      </c>
      <c r="AT20" s="28" t="s">
        <v>6</v>
      </c>
      <c r="AU20" s="28" t="s">
        <v>6</v>
      </c>
      <c r="AV20" s="28" t="s">
        <v>6</v>
      </c>
      <c r="AW20" s="28" t="s">
        <v>6</v>
      </c>
      <c r="AX20" s="28" t="s">
        <v>6</v>
      </c>
      <c r="AY20" s="28"/>
      <c r="AZ20" s="28"/>
      <c r="BA20" s="28"/>
      <c r="BB20" s="30"/>
      <c r="BC20" s="28">
        <f>SUM(BD20:BI20)</f>
        <v>38</v>
      </c>
      <c r="BD20" s="32">
        <v>15</v>
      </c>
      <c r="BE20" s="32">
        <f>COUNTIF(C20:BB20,"=A")</f>
        <v>2</v>
      </c>
      <c r="BF20" s="32">
        <f t="shared" ref="BF20" si="0">COUNTIF(C20:BB20,"=K")</f>
        <v>0</v>
      </c>
      <c r="BG20" s="32">
        <f>COUNTIF(C20:BB20,"=I")</f>
        <v>5</v>
      </c>
      <c r="BH20" s="32">
        <f>COUNTIF(D20:BB20,"=M")</f>
        <v>10</v>
      </c>
      <c r="BI20" s="32">
        <f>COUNTIF(B20:BA20,"=D")</f>
        <v>6</v>
      </c>
      <c r="BJ20" s="32">
        <f t="shared" ref="BJ20" si="1">COUNTIF(C20:BB20,"=T")</f>
        <v>10</v>
      </c>
      <c r="BK20" s="189">
        <f t="shared" ref="BK20" si="2">SUM(BC20+BJ20)</f>
        <v>48</v>
      </c>
      <c r="BL20" s="458"/>
      <c r="BM20" s="1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ht="15.75" customHeight="1" thickBot="1" x14ac:dyDescent="0.35">
      <c r="A21" s="1"/>
      <c r="B21" s="495" t="s">
        <v>69</v>
      </c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  <c r="AI21" s="496"/>
      <c r="AJ21" s="496"/>
      <c r="AK21" s="496"/>
      <c r="AL21" s="496"/>
      <c r="AM21" s="496"/>
      <c r="AN21" s="496"/>
      <c r="AO21" s="496"/>
      <c r="AP21" s="496"/>
      <c r="AQ21" s="496"/>
      <c r="AR21" s="496"/>
      <c r="AS21" s="496"/>
      <c r="AT21" s="496"/>
      <c r="AU21" s="496"/>
      <c r="AV21" s="496"/>
      <c r="AW21" s="496"/>
      <c r="AX21" s="496"/>
      <c r="AY21" s="496"/>
      <c r="AZ21" s="496"/>
      <c r="BA21" s="496"/>
      <c r="BB21" s="497"/>
      <c r="BC21" s="31">
        <f>SUM(BC19:BC20)</f>
        <v>73</v>
      </c>
      <c r="BD21" s="31">
        <f>SUM(BD19:BD20)</f>
        <v>45</v>
      </c>
      <c r="BE21" s="31">
        <f t="shared" ref="BE21:BJ21" si="3">SUM(BE19:BE20)</f>
        <v>6</v>
      </c>
      <c r="BF21" s="31">
        <f t="shared" si="3"/>
        <v>1</v>
      </c>
      <c r="BG21" s="31">
        <f t="shared" si="3"/>
        <v>5</v>
      </c>
      <c r="BH21" s="31">
        <f t="shared" si="3"/>
        <v>10</v>
      </c>
      <c r="BI21" s="31">
        <f t="shared" si="3"/>
        <v>6</v>
      </c>
      <c r="BJ21" s="31">
        <f t="shared" si="3"/>
        <v>27</v>
      </c>
      <c r="BK21" s="338">
        <f>SUM(BK19:BL20)</f>
        <v>100</v>
      </c>
      <c r="BL21" s="435"/>
      <c r="BM21" s="1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ht="15.75" customHeight="1" x14ac:dyDescent="0.25">
      <c r="A22" s="1"/>
      <c r="B22" s="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7"/>
      <c r="BD22" s="7"/>
      <c r="BE22" s="7"/>
      <c r="BF22" s="7"/>
      <c r="BG22" s="7"/>
      <c r="BH22" s="7"/>
      <c r="BI22" s="7"/>
      <c r="BJ22" s="7"/>
      <c r="BK22" s="7"/>
      <c r="BL22" s="1"/>
      <c r="BM22" s="1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19.5" customHeight="1" x14ac:dyDescent="0.25">
      <c r="A23" s="498"/>
      <c r="B23" s="464"/>
      <c r="C23" s="464"/>
      <c r="D23" s="142" t="s">
        <v>5</v>
      </c>
      <c r="E23" s="142"/>
      <c r="F23" s="143" t="s">
        <v>62</v>
      </c>
      <c r="G23" s="143"/>
      <c r="H23" s="143"/>
      <c r="I23" s="143"/>
      <c r="J23" s="81"/>
      <c r="K23" s="144"/>
      <c r="L23" s="144"/>
      <c r="M23" s="144"/>
      <c r="N23" s="143" t="s">
        <v>63</v>
      </c>
      <c r="O23" s="143"/>
      <c r="P23" s="143"/>
      <c r="Q23" s="143"/>
      <c r="R23" s="81"/>
      <c r="S23" s="142" t="s">
        <v>7</v>
      </c>
      <c r="T23" s="142"/>
      <c r="U23" s="142"/>
      <c r="V23" s="141" t="s">
        <v>64</v>
      </c>
      <c r="W23" s="141"/>
      <c r="X23" s="141"/>
      <c r="Y23" s="141"/>
      <c r="AA23" s="132" t="s">
        <v>9</v>
      </c>
      <c r="AB23" s="133"/>
      <c r="AC23" s="134"/>
      <c r="AD23" s="72"/>
      <c r="AE23" s="131" t="s">
        <v>119</v>
      </c>
      <c r="AF23" s="131"/>
      <c r="AG23" s="131"/>
      <c r="AH23" s="131"/>
      <c r="AJ23" s="132" t="s">
        <v>4</v>
      </c>
      <c r="AK23" s="485"/>
      <c r="AL23" s="486"/>
      <c r="AM23" s="141" t="s">
        <v>65</v>
      </c>
      <c r="AN23" s="141"/>
      <c r="AO23" s="141"/>
      <c r="AP23" s="141"/>
      <c r="AQ23" s="141"/>
      <c r="AS23" s="80"/>
      <c r="AT23" s="132" t="s">
        <v>30</v>
      </c>
      <c r="AU23" s="485"/>
      <c r="AV23" s="486"/>
      <c r="AW23" s="182" t="s">
        <v>112</v>
      </c>
      <c r="AX23" s="182"/>
      <c r="AY23" s="182"/>
      <c r="AZ23" s="182"/>
      <c r="BA23" s="81"/>
      <c r="BB23" s="81"/>
      <c r="BC23" s="142" t="s">
        <v>6</v>
      </c>
      <c r="BD23" s="142"/>
      <c r="BE23" s="181" t="s">
        <v>66</v>
      </c>
      <c r="BF23" s="181"/>
      <c r="BG23" s="181"/>
      <c r="BH23" s="181"/>
      <c r="BI23" s="101"/>
      <c r="BJ23" s="72"/>
      <c r="BK23" s="72"/>
      <c r="BL23" s="8"/>
      <c r="BM23" s="8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1.5" customHeight="1" x14ac:dyDescent="0.25">
      <c r="A24" s="464"/>
      <c r="B24" s="499"/>
      <c r="C24" s="464"/>
      <c r="D24" s="142"/>
      <c r="E24" s="142"/>
      <c r="F24" s="143"/>
      <c r="G24" s="143"/>
      <c r="H24" s="143"/>
      <c r="I24" s="143"/>
      <c r="J24" s="82"/>
      <c r="K24" s="144"/>
      <c r="L24" s="144"/>
      <c r="M24" s="144"/>
      <c r="N24" s="143"/>
      <c r="O24" s="143"/>
      <c r="P24" s="143"/>
      <c r="Q24" s="143"/>
      <c r="R24" s="82"/>
      <c r="S24" s="142"/>
      <c r="T24" s="142"/>
      <c r="U24" s="142"/>
      <c r="V24" s="141"/>
      <c r="W24" s="141"/>
      <c r="X24" s="141"/>
      <c r="Y24" s="141"/>
      <c r="AA24" s="135"/>
      <c r="AB24" s="136"/>
      <c r="AC24" s="137"/>
      <c r="AD24" s="72"/>
      <c r="AE24" s="131"/>
      <c r="AF24" s="131"/>
      <c r="AG24" s="131"/>
      <c r="AH24" s="131"/>
      <c r="AJ24" s="487"/>
      <c r="AK24" s="401"/>
      <c r="AL24" s="488"/>
      <c r="AM24" s="141"/>
      <c r="AN24" s="141"/>
      <c r="AO24" s="141"/>
      <c r="AP24" s="141"/>
      <c r="AQ24" s="141"/>
      <c r="AS24" s="72"/>
      <c r="AT24" s="487"/>
      <c r="AU24" s="401"/>
      <c r="AV24" s="488"/>
      <c r="AW24" s="182"/>
      <c r="AX24" s="182"/>
      <c r="AY24" s="182"/>
      <c r="AZ24" s="182"/>
      <c r="BA24" s="82"/>
      <c r="BB24" s="81"/>
      <c r="BC24" s="142"/>
      <c r="BD24" s="142"/>
      <c r="BE24" s="181"/>
      <c r="BF24" s="181"/>
      <c r="BG24" s="181"/>
      <c r="BH24" s="181"/>
      <c r="BI24" s="101"/>
      <c r="BJ24" s="72"/>
      <c r="BK24" s="72"/>
      <c r="BL24" s="8"/>
      <c r="BM24" s="8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33.75" customHeight="1" x14ac:dyDescent="0.25">
      <c r="A25" s="464"/>
      <c r="B25" s="464"/>
      <c r="C25" s="464"/>
      <c r="D25" s="142"/>
      <c r="E25" s="142"/>
      <c r="F25" s="143"/>
      <c r="G25" s="143"/>
      <c r="H25" s="143"/>
      <c r="I25" s="143"/>
      <c r="J25" s="81"/>
      <c r="K25" s="144"/>
      <c r="L25" s="144"/>
      <c r="M25" s="144"/>
      <c r="N25" s="143"/>
      <c r="O25" s="143"/>
      <c r="P25" s="143"/>
      <c r="Q25" s="143"/>
      <c r="R25" s="81"/>
      <c r="S25" s="142"/>
      <c r="T25" s="142"/>
      <c r="U25" s="142"/>
      <c r="V25" s="141"/>
      <c r="W25" s="141"/>
      <c r="X25" s="141"/>
      <c r="Y25" s="141"/>
      <c r="AA25" s="138"/>
      <c r="AB25" s="139"/>
      <c r="AC25" s="140"/>
      <c r="AD25" s="72"/>
      <c r="AE25" s="131"/>
      <c r="AF25" s="131"/>
      <c r="AG25" s="131"/>
      <c r="AH25" s="131"/>
      <c r="AJ25" s="489"/>
      <c r="AK25" s="490"/>
      <c r="AL25" s="491"/>
      <c r="AM25" s="141"/>
      <c r="AN25" s="141"/>
      <c r="AO25" s="141"/>
      <c r="AP25" s="141"/>
      <c r="AQ25" s="141"/>
      <c r="AS25" s="72"/>
      <c r="AT25" s="489"/>
      <c r="AU25" s="490"/>
      <c r="AV25" s="491"/>
      <c r="AW25" s="182"/>
      <c r="AX25" s="182"/>
      <c r="AY25" s="182"/>
      <c r="AZ25" s="182"/>
      <c r="BA25" s="81"/>
      <c r="BB25" s="81"/>
      <c r="BC25" s="142"/>
      <c r="BD25" s="142"/>
      <c r="BE25" s="181"/>
      <c r="BF25" s="181"/>
      <c r="BG25" s="181"/>
      <c r="BH25" s="181"/>
      <c r="BI25" s="101"/>
      <c r="BJ25" s="72"/>
      <c r="BK25" s="72"/>
      <c r="BL25" s="8"/>
      <c r="BM25" s="8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12" customHeight="1" x14ac:dyDescent="0.3">
      <c r="A26" s="1"/>
      <c r="B26" s="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1"/>
      <c r="BM26" s="1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ht="21" customHeight="1" thickBot="1" x14ac:dyDescent="0.35">
      <c r="A27" s="484" t="s">
        <v>87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4"/>
      <c r="U27" s="484"/>
      <c r="V27" s="484"/>
      <c r="W27" s="484"/>
      <c r="X27" s="484"/>
      <c r="Y27" s="484"/>
      <c r="Z27" s="484"/>
      <c r="AA27" s="484"/>
      <c r="AB27" s="484"/>
      <c r="AC27" s="484"/>
      <c r="AD27" s="484"/>
      <c r="AE27" s="484"/>
      <c r="AF27" s="484"/>
      <c r="AG27" s="484"/>
      <c r="AH27" s="484"/>
      <c r="AI27" s="484"/>
      <c r="AJ27" s="484"/>
      <c r="AK27" s="484"/>
      <c r="AL27" s="484"/>
      <c r="AM27" s="484"/>
      <c r="AN27" s="484"/>
      <c r="AO27" s="484"/>
      <c r="AP27" s="484"/>
      <c r="AQ27" s="484"/>
      <c r="AR27" s="484"/>
      <c r="AS27" s="484"/>
      <c r="AT27" s="484"/>
      <c r="AU27" s="484"/>
      <c r="AV27" s="484"/>
      <c r="AW27" s="484"/>
      <c r="AX27" s="484"/>
      <c r="AY27" s="484"/>
      <c r="AZ27" s="484"/>
      <c r="BA27" s="484"/>
      <c r="BB27" s="484"/>
      <c r="BC27" s="484"/>
      <c r="BD27" s="484"/>
      <c r="BE27" s="484"/>
      <c r="BF27" s="484"/>
      <c r="BG27" s="484"/>
      <c r="BH27" s="484"/>
      <c r="BI27" s="484"/>
      <c r="BJ27" s="484"/>
      <c r="BK27" s="484"/>
      <c r="BL27" s="484"/>
      <c r="BM27" s="484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72.75" customHeight="1" thickBot="1" x14ac:dyDescent="0.35">
      <c r="A28" s="226"/>
      <c r="B28" s="226"/>
      <c r="C28" s="226"/>
      <c r="D28" s="226"/>
      <c r="E28" s="215" t="s">
        <v>88</v>
      </c>
      <c r="F28" s="370"/>
      <c r="G28" s="377" t="s">
        <v>70</v>
      </c>
      <c r="H28" s="378"/>
      <c r="I28" s="379"/>
      <c r="J28" s="215" t="s">
        <v>71</v>
      </c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9"/>
      <c r="AG28" s="388" t="s">
        <v>73</v>
      </c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90"/>
      <c r="AY28" s="183" t="s">
        <v>83</v>
      </c>
      <c r="AZ28" s="184"/>
      <c r="BA28" s="184"/>
      <c r="BB28" s="185"/>
      <c r="BC28" s="168" t="s">
        <v>84</v>
      </c>
      <c r="BD28" s="168"/>
      <c r="BE28" s="168"/>
      <c r="BF28" s="168"/>
      <c r="BG28" s="391" t="s">
        <v>86</v>
      </c>
      <c r="BH28" s="392"/>
      <c r="BI28" s="103"/>
      <c r="BJ28" s="124"/>
      <c r="BK28" s="124"/>
      <c r="BL28" s="124"/>
      <c r="BM28" s="124"/>
    </row>
    <row r="29" spans="1:84" ht="15" customHeight="1" thickBot="1" x14ac:dyDescent="0.35">
      <c r="A29" s="226"/>
      <c r="B29" s="226"/>
      <c r="C29" s="226"/>
      <c r="D29" s="226"/>
      <c r="E29" s="371"/>
      <c r="F29" s="372"/>
      <c r="G29" s="380"/>
      <c r="H29" s="381"/>
      <c r="I29" s="382"/>
      <c r="J29" s="37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2"/>
      <c r="AG29" s="399" t="s">
        <v>72</v>
      </c>
      <c r="AH29" s="400"/>
      <c r="AI29" s="400"/>
      <c r="AJ29" s="200"/>
      <c r="AK29" s="404" t="s">
        <v>74</v>
      </c>
      <c r="AL29" s="405"/>
      <c r="AM29" s="405"/>
      <c r="AN29" s="405"/>
      <c r="AO29" s="405"/>
      <c r="AP29" s="405"/>
      <c r="AQ29" s="405"/>
      <c r="AR29" s="405"/>
      <c r="AS29" s="405"/>
      <c r="AT29" s="405"/>
      <c r="AU29" s="405"/>
      <c r="AV29" s="406"/>
      <c r="AW29" s="199" t="s">
        <v>80</v>
      </c>
      <c r="AX29" s="442"/>
      <c r="AY29" s="151" t="s">
        <v>89</v>
      </c>
      <c r="AZ29" s="447"/>
      <c r="BA29" s="448" t="s">
        <v>90</v>
      </c>
      <c r="BB29" s="449"/>
      <c r="BC29" s="450" t="s">
        <v>89</v>
      </c>
      <c r="BD29" s="376"/>
      <c r="BE29" s="451" t="s">
        <v>90</v>
      </c>
      <c r="BF29" s="386"/>
      <c r="BG29" s="393"/>
      <c r="BH29" s="394"/>
      <c r="BI29" s="104"/>
      <c r="BJ29" s="124"/>
      <c r="BK29" s="124"/>
      <c r="BL29" s="124"/>
      <c r="BM29" s="124"/>
    </row>
    <row r="30" spans="1:84" ht="15.75" customHeight="1" x14ac:dyDescent="0.3">
      <c r="A30" s="226"/>
      <c r="B30" s="226"/>
      <c r="C30" s="226"/>
      <c r="D30" s="226"/>
      <c r="E30" s="373"/>
      <c r="F30" s="374"/>
      <c r="G30" s="383"/>
      <c r="H30" s="381"/>
      <c r="I30" s="384"/>
      <c r="J30" s="373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4"/>
      <c r="AG30" s="395"/>
      <c r="AH30" s="401"/>
      <c r="AI30" s="401"/>
      <c r="AJ30" s="202"/>
      <c r="AK30" s="407"/>
      <c r="AL30" s="408"/>
      <c r="AM30" s="408"/>
      <c r="AN30" s="408"/>
      <c r="AO30" s="408"/>
      <c r="AP30" s="408"/>
      <c r="AQ30" s="408"/>
      <c r="AR30" s="408"/>
      <c r="AS30" s="408"/>
      <c r="AT30" s="408"/>
      <c r="AU30" s="408"/>
      <c r="AV30" s="409"/>
      <c r="AW30" s="443"/>
      <c r="AX30" s="444"/>
      <c r="AY30" s="169" t="s">
        <v>85</v>
      </c>
      <c r="AZ30" s="170"/>
      <c r="BA30" s="170"/>
      <c r="BB30" s="171"/>
      <c r="BC30" s="170" t="s">
        <v>85</v>
      </c>
      <c r="BD30" s="170"/>
      <c r="BE30" s="170"/>
      <c r="BF30" s="170"/>
      <c r="BG30" s="395"/>
      <c r="BH30" s="396"/>
      <c r="BI30" s="103"/>
      <c r="BJ30" s="124"/>
      <c r="BK30" s="124"/>
      <c r="BL30" s="124"/>
      <c r="BM30" s="124"/>
    </row>
    <row r="31" spans="1:84" ht="15" customHeight="1" x14ac:dyDescent="0.3">
      <c r="A31" s="226"/>
      <c r="B31" s="226"/>
      <c r="C31" s="226"/>
      <c r="D31" s="226"/>
      <c r="E31" s="371"/>
      <c r="F31" s="372"/>
      <c r="G31" s="380"/>
      <c r="H31" s="381"/>
      <c r="I31" s="382"/>
      <c r="J31" s="37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2"/>
      <c r="AG31" s="393"/>
      <c r="AH31" s="401"/>
      <c r="AI31" s="401"/>
      <c r="AJ31" s="204"/>
      <c r="AK31" s="199" t="s">
        <v>67</v>
      </c>
      <c r="AL31" s="200"/>
      <c r="AM31" s="199" t="s">
        <v>75</v>
      </c>
      <c r="AN31" s="200"/>
      <c r="AO31" s="199" t="s">
        <v>76</v>
      </c>
      <c r="AP31" s="200"/>
      <c r="AQ31" s="199" t="s">
        <v>77</v>
      </c>
      <c r="AR31" s="200"/>
      <c r="AS31" s="199" t="s">
        <v>78</v>
      </c>
      <c r="AT31" s="200"/>
      <c r="AU31" s="199" t="s">
        <v>79</v>
      </c>
      <c r="AV31" s="200"/>
      <c r="AW31" s="443"/>
      <c r="AX31" s="444"/>
      <c r="AY31" s="64">
        <v>1</v>
      </c>
      <c r="AZ31" s="57">
        <v>2</v>
      </c>
      <c r="BA31" s="58">
        <v>3</v>
      </c>
      <c r="BB31" s="65">
        <v>4</v>
      </c>
      <c r="BC31" s="60">
        <v>60</v>
      </c>
      <c r="BD31" s="57">
        <v>60</v>
      </c>
      <c r="BE31" s="58">
        <v>60</v>
      </c>
      <c r="BF31" s="59">
        <v>60</v>
      </c>
      <c r="BG31" s="393"/>
      <c r="BH31" s="394"/>
      <c r="BI31" s="104"/>
      <c r="BJ31" s="124"/>
      <c r="BK31" s="124"/>
      <c r="BL31" s="124"/>
      <c r="BM31" s="124"/>
    </row>
    <row r="32" spans="1:84" ht="15.75" customHeight="1" x14ac:dyDescent="0.3">
      <c r="A32" s="226"/>
      <c r="B32" s="226"/>
      <c r="C32" s="226"/>
      <c r="D32" s="226"/>
      <c r="E32" s="373"/>
      <c r="F32" s="374"/>
      <c r="G32" s="383"/>
      <c r="H32" s="381"/>
      <c r="I32" s="384"/>
      <c r="J32" s="373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4"/>
      <c r="AG32" s="395"/>
      <c r="AH32" s="401"/>
      <c r="AI32" s="401"/>
      <c r="AJ32" s="202"/>
      <c r="AK32" s="201"/>
      <c r="AL32" s="202"/>
      <c r="AM32" s="201"/>
      <c r="AN32" s="202"/>
      <c r="AO32" s="201"/>
      <c r="AP32" s="202"/>
      <c r="AQ32" s="201"/>
      <c r="AR32" s="202"/>
      <c r="AS32" s="201"/>
      <c r="AT32" s="202"/>
      <c r="AU32" s="201"/>
      <c r="AV32" s="202"/>
      <c r="AW32" s="443"/>
      <c r="AX32" s="444"/>
      <c r="AY32" s="172" t="s">
        <v>81</v>
      </c>
      <c r="AZ32" s="173"/>
      <c r="BA32" s="173"/>
      <c r="BB32" s="174"/>
      <c r="BC32" s="175" t="s">
        <v>82</v>
      </c>
      <c r="BD32" s="175"/>
      <c r="BE32" s="175"/>
      <c r="BF32" s="176"/>
      <c r="BG32" s="395"/>
      <c r="BH32" s="396"/>
      <c r="BI32" s="103"/>
      <c r="BJ32" s="124"/>
      <c r="BK32" s="124"/>
      <c r="BL32" s="124"/>
      <c r="BM32" s="124"/>
    </row>
    <row r="33" spans="1:65" ht="15.75" customHeight="1" x14ac:dyDescent="0.3">
      <c r="A33" s="226"/>
      <c r="B33" s="226"/>
      <c r="C33" s="226"/>
      <c r="D33" s="226"/>
      <c r="E33" s="371"/>
      <c r="F33" s="372"/>
      <c r="G33" s="380"/>
      <c r="H33" s="381"/>
      <c r="I33" s="382"/>
      <c r="J33" s="37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2"/>
      <c r="AG33" s="393"/>
      <c r="AH33" s="401"/>
      <c r="AI33" s="401"/>
      <c r="AJ33" s="204"/>
      <c r="AK33" s="203"/>
      <c r="AL33" s="204"/>
      <c r="AM33" s="203"/>
      <c r="AN33" s="204"/>
      <c r="AO33" s="203"/>
      <c r="AP33" s="204"/>
      <c r="AQ33" s="203"/>
      <c r="AR33" s="204"/>
      <c r="AS33" s="203"/>
      <c r="AT33" s="204"/>
      <c r="AU33" s="203"/>
      <c r="AV33" s="204"/>
      <c r="AW33" s="443"/>
      <c r="AX33" s="444"/>
      <c r="AY33" s="172"/>
      <c r="AZ33" s="173"/>
      <c r="BA33" s="173"/>
      <c r="BB33" s="174"/>
      <c r="BC33" s="177"/>
      <c r="BD33" s="177"/>
      <c r="BE33" s="177"/>
      <c r="BF33" s="178"/>
      <c r="BG33" s="393"/>
      <c r="BH33" s="394"/>
      <c r="BI33" s="104"/>
      <c r="BJ33" s="124"/>
      <c r="BK33" s="124"/>
      <c r="BL33" s="124"/>
      <c r="BM33" s="124"/>
    </row>
    <row r="34" spans="1:65" ht="57.75" customHeight="1" x14ac:dyDescent="0.3">
      <c r="A34" s="226"/>
      <c r="B34" s="226"/>
      <c r="C34" s="226"/>
      <c r="D34" s="226"/>
      <c r="E34" s="373"/>
      <c r="F34" s="374"/>
      <c r="G34" s="383"/>
      <c r="H34" s="381"/>
      <c r="I34" s="384"/>
      <c r="J34" s="373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4"/>
      <c r="AG34" s="397"/>
      <c r="AH34" s="402"/>
      <c r="AI34" s="402"/>
      <c r="AJ34" s="403"/>
      <c r="AK34" s="201"/>
      <c r="AL34" s="202"/>
      <c r="AM34" s="201"/>
      <c r="AN34" s="202"/>
      <c r="AO34" s="201"/>
      <c r="AP34" s="202"/>
      <c r="AQ34" s="201"/>
      <c r="AR34" s="202"/>
      <c r="AS34" s="201"/>
      <c r="AT34" s="202"/>
      <c r="AU34" s="201"/>
      <c r="AV34" s="202"/>
      <c r="AW34" s="443"/>
      <c r="AX34" s="444"/>
      <c r="AY34" s="172"/>
      <c r="AZ34" s="173"/>
      <c r="BA34" s="173"/>
      <c r="BB34" s="174"/>
      <c r="BC34" s="179"/>
      <c r="BD34" s="179"/>
      <c r="BE34" s="179"/>
      <c r="BF34" s="180"/>
      <c r="BG34" s="397"/>
      <c r="BH34" s="398"/>
      <c r="BI34" s="103"/>
      <c r="BJ34" s="124"/>
      <c r="BK34" s="124"/>
      <c r="BL34" s="124"/>
      <c r="BM34" s="124"/>
    </row>
    <row r="35" spans="1:65" ht="15.75" customHeight="1" x14ac:dyDescent="0.3">
      <c r="A35" s="226"/>
      <c r="B35" s="226"/>
      <c r="C35" s="226"/>
      <c r="D35" s="226"/>
      <c r="E35" s="375"/>
      <c r="F35" s="376"/>
      <c r="G35" s="385"/>
      <c r="H35" s="386"/>
      <c r="I35" s="387"/>
      <c r="J35" s="375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7"/>
      <c r="AG35" s="224" t="s">
        <v>10</v>
      </c>
      <c r="AH35" s="440"/>
      <c r="AI35" s="189" t="s">
        <v>11</v>
      </c>
      <c r="AJ35" s="440"/>
      <c r="AK35" s="205"/>
      <c r="AL35" s="206"/>
      <c r="AM35" s="205"/>
      <c r="AN35" s="206"/>
      <c r="AO35" s="205"/>
      <c r="AP35" s="206"/>
      <c r="AQ35" s="205"/>
      <c r="AR35" s="206"/>
      <c r="AS35" s="205"/>
      <c r="AT35" s="206"/>
      <c r="AU35" s="205"/>
      <c r="AV35" s="206"/>
      <c r="AW35" s="445"/>
      <c r="AX35" s="446"/>
      <c r="AY35" s="35">
        <v>15</v>
      </c>
      <c r="AZ35" s="35">
        <v>15</v>
      </c>
      <c r="BA35" s="35">
        <v>15</v>
      </c>
      <c r="BB35" s="35">
        <v>15</v>
      </c>
      <c r="BC35" s="35">
        <v>30</v>
      </c>
      <c r="BD35" s="35">
        <v>30</v>
      </c>
      <c r="BE35" s="35">
        <v>30</v>
      </c>
      <c r="BF35" s="35">
        <v>30</v>
      </c>
      <c r="BG35" s="341">
        <f>SUM(BC35:BF35)</f>
        <v>120</v>
      </c>
      <c r="BH35" s="441"/>
      <c r="BI35" s="104"/>
      <c r="BJ35" s="124"/>
      <c r="BK35" s="124"/>
      <c r="BL35" s="124"/>
      <c r="BM35" s="124"/>
    </row>
    <row r="36" spans="1:65" ht="19.5" thickBot="1" x14ac:dyDescent="0.35">
      <c r="A36" s="226"/>
      <c r="B36" s="226"/>
      <c r="C36" s="226"/>
      <c r="D36" s="226"/>
      <c r="E36" s="341">
        <v>1</v>
      </c>
      <c r="F36" s="342"/>
      <c r="G36" s="338">
        <v>2</v>
      </c>
      <c r="H36" s="339"/>
      <c r="I36" s="340"/>
      <c r="J36" s="341">
        <v>3</v>
      </c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40"/>
      <c r="AG36" s="341">
        <v>4</v>
      </c>
      <c r="AH36" s="342"/>
      <c r="AI36" s="338">
        <v>5</v>
      </c>
      <c r="AJ36" s="342"/>
      <c r="AK36" s="338">
        <v>6</v>
      </c>
      <c r="AL36" s="342"/>
      <c r="AM36" s="338">
        <v>7</v>
      </c>
      <c r="AN36" s="342"/>
      <c r="AO36" s="338">
        <v>8</v>
      </c>
      <c r="AP36" s="342"/>
      <c r="AQ36" s="338">
        <v>9</v>
      </c>
      <c r="AR36" s="342"/>
      <c r="AS36" s="338">
        <v>10</v>
      </c>
      <c r="AT36" s="342"/>
      <c r="AU36" s="338">
        <v>11</v>
      </c>
      <c r="AV36" s="342"/>
      <c r="AW36" s="338">
        <v>12</v>
      </c>
      <c r="AX36" s="340"/>
      <c r="AY36" s="27">
        <v>13</v>
      </c>
      <c r="AZ36" s="33">
        <v>14</v>
      </c>
      <c r="BA36" s="33">
        <v>15</v>
      </c>
      <c r="BB36" s="33">
        <v>16</v>
      </c>
      <c r="BC36" s="33">
        <v>17</v>
      </c>
      <c r="BD36" s="33">
        <v>18</v>
      </c>
      <c r="BE36" s="33">
        <v>19</v>
      </c>
      <c r="BF36" s="34">
        <v>20</v>
      </c>
      <c r="BG36" s="341">
        <v>21</v>
      </c>
      <c r="BH36" s="340"/>
      <c r="BI36" s="103"/>
      <c r="BJ36" s="124"/>
      <c r="BK36" s="124"/>
      <c r="BL36" s="124"/>
      <c r="BM36" s="124"/>
    </row>
    <row r="37" spans="1:65" ht="19.5" hidden="1" customHeight="1" thickBot="1" x14ac:dyDescent="0.3">
      <c r="A37" s="226"/>
      <c r="B37" s="226"/>
      <c r="C37" s="226"/>
      <c r="D37" s="226"/>
      <c r="E37" s="48"/>
      <c r="F37" s="36"/>
      <c r="G37" s="51"/>
      <c r="H37" s="52"/>
      <c r="I37" s="49"/>
      <c r="J37" s="48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49"/>
      <c r="AG37" s="37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9"/>
      <c r="AY37" s="39" t="e">
        <f>+#REF!</f>
        <v>#REF!</v>
      </c>
      <c r="AZ37" s="39" t="e">
        <f>+#REF!</f>
        <v>#REF!</v>
      </c>
      <c r="BA37" s="39" t="e">
        <f>+#REF!</f>
        <v>#REF!</v>
      </c>
      <c r="BB37" s="39" t="e">
        <f>+#REF!</f>
        <v>#REF!</v>
      </c>
      <c r="BC37" s="39" t="e">
        <f>+#REF!</f>
        <v>#REF!</v>
      </c>
      <c r="BD37" s="39" t="e">
        <f>+#REF!</f>
        <v>#REF!</v>
      </c>
      <c r="BE37" s="39" t="e">
        <f>+#REF!</f>
        <v>#REF!</v>
      </c>
      <c r="BF37" s="39" t="e">
        <f>+#REF!</f>
        <v>#REF!</v>
      </c>
      <c r="BG37" s="48"/>
      <c r="BH37" s="49"/>
      <c r="BI37" s="105"/>
      <c r="BJ37" s="124"/>
      <c r="BK37" s="124"/>
      <c r="BL37" s="124"/>
      <c r="BM37" s="124"/>
    </row>
    <row r="38" spans="1:65" ht="19.5" thickBot="1" x14ac:dyDescent="0.35">
      <c r="A38" s="226"/>
      <c r="B38" s="226"/>
      <c r="C38" s="226"/>
      <c r="D38" s="226"/>
      <c r="E38" s="287" t="s">
        <v>12</v>
      </c>
      <c r="F38" s="343"/>
      <c r="G38" s="344"/>
      <c r="H38" s="345"/>
      <c r="I38" s="346"/>
      <c r="J38" s="287" t="s">
        <v>91</v>
      </c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3"/>
      <c r="AG38" s="287">
        <f>SUM(AG39:AH44)</f>
        <v>1380</v>
      </c>
      <c r="AH38" s="343"/>
      <c r="AI38" s="410">
        <v>40</v>
      </c>
      <c r="AJ38" s="347"/>
      <c r="AK38" s="151">
        <f>SUM(AK39:AL44)</f>
        <v>414</v>
      </c>
      <c r="AL38" s="411"/>
      <c r="AM38" s="151">
        <f t="shared" ref="AM38" si="4">SUM(AM39:AN44)</f>
        <v>210</v>
      </c>
      <c r="AN38" s="411"/>
      <c r="AO38" s="151">
        <f t="shared" ref="AO38" si="5">SUM(AO39:AP44)</f>
        <v>204</v>
      </c>
      <c r="AP38" s="411"/>
      <c r="AQ38" s="412">
        <f t="shared" ref="AQ38" si="6">SUM(AQ39:AR44)</f>
        <v>0</v>
      </c>
      <c r="AR38" s="413"/>
      <c r="AS38" s="482">
        <f>SUM(AS39:AT44)</f>
        <v>0</v>
      </c>
      <c r="AT38" s="483"/>
      <c r="AU38" s="348"/>
      <c r="AV38" s="349"/>
      <c r="AW38" s="287">
        <f>SUM(AW39:AX44)</f>
        <v>966</v>
      </c>
      <c r="AX38" s="343"/>
      <c r="AY38" s="50">
        <f t="shared" ref="AY38:BF38" si="7">SUM(AY39:AY44)</f>
        <v>10</v>
      </c>
      <c r="AZ38" s="50">
        <f t="shared" si="7"/>
        <v>10</v>
      </c>
      <c r="BA38" s="50">
        <f t="shared" si="7"/>
        <v>10</v>
      </c>
      <c r="BB38" s="50"/>
      <c r="BC38" s="50">
        <f t="shared" si="7"/>
        <v>15</v>
      </c>
      <c r="BD38" s="50">
        <f t="shared" si="7"/>
        <v>16</v>
      </c>
      <c r="BE38" s="50">
        <f t="shared" si="7"/>
        <v>15</v>
      </c>
      <c r="BF38" s="44">
        <f t="shared" si="7"/>
        <v>0</v>
      </c>
      <c r="BG38" s="287">
        <f>SUM(BG39:BH44)</f>
        <v>46</v>
      </c>
      <c r="BH38" s="343"/>
      <c r="BI38" s="106"/>
      <c r="BJ38" s="124"/>
      <c r="BK38" s="124"/>
      <c r="BL38" s="124"/>
      <c r="BM38" s="124"/>
    </row>
    <row r="39" spans="1:65" ht="24.75" customHeight="1" x14ac:dyDescent="0.3">
      <c r="A39" s="226"/>
      <c r="B39" s="226"/>
      <c r="C39" s="226"/>
      <c r="D39" s="226"/>
      <c r="E39" s="195" t="s">
        <v>13</v>
      </c>
      <c r="F39" s="196"/>
      <c r="G39" s="331" t="s">
        <v>32</v>
      </c>
      <c r="H39" s="332"/>
      <c r="I39" s="333"/>
      <c r="J39" s="334" t="s">
        <v>92</v>
      </c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6"/>
      <c r="AG39" s="195">
        <v>120</v>
      </c>
      <c r="AH39" s="198"/>
      <c r="AI39" s="329"/>
      <c r="AJ39" s="330"/>
      <c r="AK39" s="193">
        <f t="shared" ref="AK39:AK44" si="8">SUM(AM39:AT39)</f>
        <v>36</v>
      </c>
      <c r="AL39" s="194"/>
      <c r="AM39" s="326">
        <v>18</v>
      </c>
      <c r="AN39" s="196"/>
      <c r="AO39" s="302">
        <v>18</v>
      </c>
      <c r="AP39" s="325"/>
      <c r="AQ39" s="326"/>
      <c r="AR39" s="242"/>
      <c r="AS39" s="327"/>
      <c r="AT39" s="328"/>
      <c r="AU39" s="327"/>
      <c r="AV39" s="337"/>
      <c r="AW39" s="195">
        <f t="shared" ref="AW39:AW44" si="9">AG39-AK39</f>
        <v>84</v>
      </c>
      <c r="AX39" s="196"/>
      <c r="AY39" s="45">
        <v>3</v>
      </c>
      <c r="AZ39" s="46"/>
      <c r="BA39" s="46"/>
      <c r="BB39" s="47"/>
      <c r="BC39" s="61">
        <v>4</v>
      </c>
      <c r="BD39" s="46"/>
      <c r="BE39" s="46"/>
      <c r="BF39" s="47"/>
      <c r="BG39" s="197">
        <f>SUM(BC39:BF39)</f>
        <v>4</v>
      </c>
      <c r="BH39" s="198"/>
      <c r="BI39" s="99"/>
      <c r="BJ39" s="124"/>
      <c r="BK39" s="124"/>
      <c r="BL39" s="124"/>
      <c r="BM39" s="124"/>
    </row>
    <row r="40" spans="1:65" ht="33.75" customHeight="1" x14ac:dyDescent="0.3">
      <c r="A40" s="226"/>
      <c r="B40" s="226"/>
      <c r="C40" s="226"/>
      <c r="D40" s="226"/>
      <c r="E40" s="224" t="s">
        <v>14</v>
      </c>
      <c r="F40" s="320"/>
      <c r="G40" s="217" t="s">
        <v>33</v>
      </c>
      <c r="H40" s="218"/>
      <c r="I40" s="219"/>
      <c r="J40" s="321" t="s">
        <v>93</v>
      </c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3"/>
      <c r="AG40" s="195">
        <v>120</v>
      </c>
      <c r="AH40" s="198"/>
      <c r="AI40" s="224"/>
      <c r="AJ40" s="320"/>
      <c r="AK40" s="193">
        <f t="shared" si="8"/>
        <v>36</v>
      </c>
      <c r="AL40" s="194"/>
      <c r="AM40" s="191">
        <v>18</v>
      </c>
      <c r="AN40" s="190"/>
      <c r="AO40" s="439">
        <v>18</v>
      </c>
      <c r="AP40" s="242"/>
      <c r="AQ40" s="189"/>
      <c r="AR40" s="192"/>
      <c r="AS40" s="189"/>
      <c r="AT40" s="190"/>
      <c r="AU40" s="189"/>
      <c r="AV40" s="324"/>
      <c r="AW40" s="195">
        <f t="shared" ref="AW40" si="10">AG40-AK40</f>
        <v>84</v>
      </c>
      <c r="AX40" s="196"/>
      <c r="AY40" s="89"/>
      <c r="AZ40" s="90"/>
      <c r="BA40" s="90">
        <v>3</v>
      </c>
      <c r="BB40" s="54"/>
      <c r="BC40" s="62"/>
      <c r="BD40" s="53"/>
      <c r="BE40" s="53">
        <v>4</v>
      </c>
      <c r="BF40" s="54"/>
      <c r="BG40" s="197">
        <f t="shared" ref="BG40:BG43" si="11">SUM(BC40:BF40)</f>
        <v>4</v>
      </c>
      <c r="BH40" s="198"/>
      <c r="BI40" s="99"/>
      <c r="BJ40" s="124"/>
      <c r="BK40" s="124"/>
      <c r="BL40" s="124"/>
      <c r="BM40" s="124"/>
    </row>
    <row r="41" spans="1:65" ht="36.75" customHeight="1" x14ac:dyDescent="0.3">
      <c r="A41" s="226"/>
      <c r="B41" s="226"/>
      <c r="C41" s="226"/>
      <c r="D41" s="226"/>
      <c r="E41" s="224" t="s">
        <v>15</v>
      </c>
      <c r="F41" s="225"/>
      <c r="G41" s="217" t="s">
        <v>34</v>
      </c>
      <c r="H41" s="218"/>
      <c r="I41" s="219"/>
      <c r="J41" s="321" t="s">
        <v>94</v>
      </c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9"/>
      <c r="AG41" s="195">
        <v>300</v>
      </c>
      <c r="AH41" s="198"/>
      <c r="AI41" s="224"/>
      <c r="AJ41" s="225"/>
      <c r="AK41" s="193">
        <f t="shared" si="8"/>
        <v>90</v>
      </c>
      <c r="AL41" s="194"/>
      <c r="AM41" s="191">
        <v>46</v>
      </c>
      <c r="AN41" s="192"/>
      <c r="AO41" s="189">
        <v>44</v>
      </c>
      <c r="AP41" s="192"/>
      <c r="AQ41" s="189"/>
      <c r="AR41" s="192"/>
      <c r="AS41" s="189"/>
      <c r="AT41" s="190"/>
      <c r="AU41" s="189"/>
      <c r="AV41" s="223"/>
      <c r="AW41" s="191">
        <f t="shared" si="9"/>
        <v>210</v>
      </c>
      <c r="AX41" s="225"/>
      <c r="AY41" s="89">
        <v>3</v>
      </c>
      <c r="AZ41" s="90">
        <v>3</v>
      </c>
      <c r="BA41" s="90"/>
      <c r="BB41" s="54"/>
      <c r="BC41" s="62">
        <v>5</v>
      </c>
      <c r="BD41" s="53">
        <v>5</v>
      </c>
      <c r="BE41" s="53"/>
      <c r="BF41" s="54"/>
      <c r="BG41" s="197">
        <f t="shared" si="11"/>
        <v>10</v>
      </c>
      <c r="BH41" s="198"/>
      <c r="BI41" s="99"/>
      <c r="BJ41" s="124"/>
      <c r="BK41" s="124"/>
      <c r="BL41" s="124"/>
      <c r="BM41" s="124"/>
    </row>
    <row r="42" spans="1:65" ht="32.25" customHeight="1" x14ac:dyDescent="0.3">
      <c r="A42" s="226"/>
      <c r="B42" s="226"/>
      <c r="C42" s="226"/>
      <c r="D42" s="226"/>
      <c r="E42" s="224" t="s">
        <v>16</v>
      </c>
      <c r="F42" s="320"/>
      <c r="G42" s="217" t="s">
        <v>35</v>
      </c>
      <c r="H42" s="218"/>
      <c r="I42" s="219"/>
      <c r="J42" s="321" t="s">
        <v>95</v>
      </c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3"/>
      <c r="AG42" s="195">
        <f t="shared" ref="AG42" si="12">SUM(BG42:BO42)*30</f>
        <v>360</v>
      </c>
      <c r="AH42" s="198"/>
      <c r="AI42" s="224"/>
      <c r="AJ42" s="320"/>
      <c r="AK42" s="193">
        <f t="shared" si="8"/>
        <v>108</v>
      </c>
      <c r="AL42" s="194"/>
      <c r="AM42" s="191">
        <v>54</v>
      </c>
      <c r="AN42" s="192"/>
      <c r="AO42" s="189">
        <v>54</v>
      </c>
      <c r="AP42" s="190"/>
      <c r="AQ42" s="189"/>
      <c r="AR42" s="192"/>
      <c r="AS42" s="189"/>
      <c r="AT42" s="190"/>
      <c r="AU42" s="189"/>
      <c r="AV42" s="324"/>
      <c r="AW42" s="224">
        <f t="shared" si="9"/>
        <v>252</v>
      </c>
      <c r="AX42" s="320"/>
      <c r="AY42" s="89"/>
      <c r="AZ42" s="90">
        <v>4</v>
      </c>
      <c r="BA42" s="90">
        <v>4</v>
      </c>
      <c r="BB42" s="54"/>
      <c r="BC42" s="62"/>
      <c r="BD42" s="53">
        <v>6</v>
      </c>
      <c r="BE42" s="53">
        <v>6</v>
      </c>
      <c r="BF42" s="54"/>
      <c r="BG42" s="197">
        <f t="shared" si="11"/>
        <v>12</v>
      </c>
      <c r="BH42" s="198"/>
      <c r="BI42" s="99"/>
      <c r="BJ42" s="124"/>
      <c r="BK42" s="124"/>
      <c r="BL42" s="124"/>
      <c r="BM42" s="124"/>
    </row>
    <row r="43" spans="1:65" ht="42" customHeight="1" x14ac:dyDescent="0.3">
      <c r="A43" s="226"/>
      <c r="B43" s="226"/>
      <c r="C43" s="226"/>
      <c r="D43" s="226"/>
      <c r="E43" s="224" t="s">
        <v>17</v>
      </c>
      <c r="F43" s="225"/>
      <c r="G43" s="217" t="s">
        <v>36</v>
      </c>
      <c r="H43" s="218"/>
      <c r="I43" s="219"/>
      <c r="J43" s="220" t="s">
        <v>96</v>
      </c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2"/>
      <c r="AG43" s="195">
        <v>300</v>
      </c>
      <c r="AH43" s="198"/>
      <c r="AI43" s="224"/>
      <c r="AJ43" s="225"/>
      <c r="AK43" s="193">
        <f t="shared" si="8"/>
        <v>90</v>
      </c>
      <c r="AL43" s="194"/>
      <c r="AM43" s="191">
        <v>46</v>
      </c>
      <c r="AN43" s="192"/>
      <c r="AO43" s="189">
        <v>44</v>
      </c>
      <c r="AP43" s="192"/>
      <c r="AQ43" s="189"/>
      <c r="AR43" s="192"/>
      <c r="AS43" s="189"/>
      <c r="AT43" s="190"/>
      <c r="AU43" s="189"/>
      <c r="AV43" s="223"/>
      <c r="AW43" s="224">
        <f t="shared" si="9"/>
        <v>210</v>
      </c>
      <c r="AX43" s="225"/>
      <c r="AY43" s="89"/>
      <c r="AZ43" s="90">
        <v>3</v>
      </c>
      <c r="BA43" s="90">
        <v>3</v>
      </c>
      <c r="BB43" s="54"/>
      <c r="BC43" s="62"/>
      <c r="BD43" s="53">
        <v>5</v>
      </c>
      <c r="BE43" s="53">
        <v>5</v>
      </c>
      <c r="BF43" s="54"/>
      <c r="BG43" s="197">
        <f t="shared" si="11"/>
        <v>10</v>
      </c>
      <c r="BH43" s="198"/>
      <c r="BI43" s="99"/>
      <c r="BJ43" s="124"/>
      <c r="BK43" s="124"/>
      <c r="BL43" s="124"/>
      <c r="BM43" s="124"/>
    </row>
    <row r="44" spans="1:65" ht="28.5" customHeight="1" thickBot="1" x14ac:dyDescent="0.35">
      <c r="A44" s="226"/>
      <c r="B44" s="226"/>
      <c r="C44" s="226"/>
      <c r="D44" s="226"/>
      <c r="E44" s="153" t="s">
        <v>18</v>
      </c>
      <c r="F44" s="154"/>
      <c r="G44" s="309" t="s">
        <v>37</v>
      </c>
      <c r="H44" s="310"/>
      <c r="I44" s="311"/>
      <c r="J44" s="312" t="s">
        <v>97</v>
      </c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4"/>
      <c r="AG44" s="243">
        <v>180</v>
      </c>
      <c r="AH44" s="188"/>
      <c r="AI44" s="153"/>
      <c r="AJ44" s="154"/>
      <c r="AK44" s="316">
        <f t="shared" si="8"/>
        <v>54</v>
      </c>
      <c r="AL44" s="317"/>
      <c r="AM44" s="318">
        <v>28</v>
      </c>
      <c r="AN44" s="240"/>
      <c r="AO44" s="239">
        <v>26</v>
      </c>
      <c r="AP44" s="240"/>
      <c r="AQ44" s="239"/>
      <c r="AR44" s="319"/>
      <c r="AS44" s="239"/>
      <c r="AT44" s="240"/>
      <c r="AU44" s="239"/>
      <c r="AV44" s="315"/>
      <c r="AW44" s="153">
        <f t="shared" si="9"/>
        <v>126</v>
      </c>
      <c r="AX44" s="154"/>
      <c r="AY44" s="92">
        <v>4</v>
      </c>
      <c r="AZ44" s="91"/>
      <c r="BA44" s="91"/>
      <c r="BB44" s="55"/>
      <c r="BC44" s="63">
        <v>6</v>
      </c>
      <c r="BD44" s="56"/>
      <c r="BE44" s="56"/>
      <c r="BF44" s="55"/>
      <c r="BG44" s="197">
        <f>SUM(BC44:BF44)</f>
        <v>6</v>
      </c>
      <c r="BH44" s="198"/>
      <c r="BI44" s="99"/>
      <c r="BJ44" s="124"/>
      <c r="BK44" s="124"/>
      <c r="BL44" s="124"/>
      <c r="BM44" s="124"/>
    </row>
    <row r="45" spans="1:65" ht="19.5" thickBot="1" x14ac:dyDescent="0.35">
      <c r="A45" s="226"/>
      <c r="B45" s="226"/>
      <c r="C45" s="226"/>
      <c r="D45" s="226"/>
      <c r="E45" s="215" t="s">
        <v>19</v>
      </c>
      <c r="F45" s="208"/>
      <c r="G45" s="207"/>
      <c r="H45" s="208"/>
      <c r="I45" s="209"/>
      <c r="J45" s="210" t="s">
        <v>98</v>
      </c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2"/>
      <c r="AG45" s="287">
        <f>SUM(AG46:AH51)</f>
        <v>420</v>
      </c>
      <c r="AH45" s="211"/>
      <c r="AI45" s="294">
        <v>10</v>
      </c>
      <c r="AJ45" s="295"/>
      <c r="AK45" s="147">
        <f>SUM(AK46:AL51)</f>
        <v>126</v>
      </c>
      <c r="AL45" s="148"/>
      <c r="AM45" s="147">
        <f t="shared" ref="AM45" si="13">SUM(AM46:AN51)</f>
        <v>64</v>
      </c>
      <c r="AN45" s="148"/>
      <c r="AO45" s="147">
        <f t="shared" ref="AO45" si="14">SUM(AO46:AP51)</f>
        <v>62</v>
      </c>
      <c r="AP45" s="148"/>
      <c r="AQ45" s="145">
        <f t="shared" ref="AQ45" si="15">SUM(AQ46:AR51)</f>
        <v>0</v>
      </c>
      <c r="AR45" s="146"/>
      <c r="AS45" s="145">
        <f t="shared" ref="AS45" si="16">SUM(AS46:AT51)</f>
        <v>0</v>
      </c>
      <c r="AT45" s="146"/>
      <c r="AU45" s="147"/>
      <c r="AV45" s="213"/>
      <c r="AW45" s="214">
        <f>SUM(AW46:AX51)</f>
        <v>294</v>
      </c>
      <c r="AX45" s="208"/>
      <c r="AY45" s="113">
        <f t="shared" ref="AY45:BA45" si="17">SUM(AY46:AY51)</f>
        <v>4</v>
      </c>
      <c r="AZ45" s="113">
        <f t="shared" si="17"/>
        <v>6</v>
      </c>
      <c r="BA45" s="114">
        <f t="shared" si="17"/>
        <v>0</v>
      </c>
      <c r="BB45" s="95">
        <f>SUM(BB46:BB56)</f>
        <v>0</v>
      </c>
      <c r="BC45" s="96">
        <f t="shared" ref="BC45:BE45" si="18">SUM(BC46:BC51)</f>
        <v>6</v>
      </c>
      <c r="BD45" s="115">
        <f t="shared" si="18"/>
        <v>8</v>
      </c>
      <c r="BE45" s="116">
        <f t="shared" si="18"/>
        <v>0</v>
      </c>
      <c r="BF45" s="117">
        <f>SUM(BF46:BF56)</f>
        <v>60</v>
      </c>
      <c r="BG45" s="215">
        <f>SUM(BG46:BH51)</f>
        <v>14</v>
      </c>
      <c r="BH45" s="216"/>
      <c r="BI45" s="99"/>
      <c r="BJ45" s="124"/>
      <c r="BK45" s="124"/>
      <c r="BL45" s="124"/>
      <c r="BM45" s="124"/>
    </row>
    <row r="46" spans="1:65" ht="26.25" customHeight="1" x14ac:dyDescent="0.3">
      <c r="A46" s="226"/>
      <c r="B46" s="226"/>
      <c r="C46" s="226"/>
      <c r="D46" s="226"/>
      <c r="E46" s="263" t="s">
        <v>20</v>
      </c>
      <c r="F46" s="264"/>
      <c r="G46" s="267" t="s">
        <v>38</v>
      </c>
      <c r="H46" s="267"/>
      <c r="I46" s="268"/>
      <c r="J46" s="269" t="s">
        <v>99</v>
      </c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70"/>
      <c r="AG46" s="258">
        <v>180</v>
      </c>
      <c r="AH46" s="259"/>
      <c r="AI46" s="123"/>
      <c r="AJ46" s="277"/>
      <c r="AK46" s="271">
        <f>SUM(AM46:AT46)</f>
        <v>54</v>
      </c>
      <c r="AL46" s="277"/>
      <c r="AM46" s="271">
        <v>28</v>
      </c>
      <c r="AN46" s="277"/>
      <c r="AO46" s="271">
        <v>26</v>
      </c>
      <c r="AP46" s="277"/>
      <c r="AQ46" s="271"/>
      <c r="AR46" s="277"/>
      <c r="AS46" s="271"/>
      <c r="AT46" s="277"/>
      <c r="AU46" s="271"/>
      <c r="AV46" s="244"/>
      <c r="AW46" s="272">
        <f>SUM(AG46-AK46)</f>
        <v>126</v>
      </c>
      <c r="AX46" s="273"/>
      <c r="AY46" s="286">
        <v>4</v>
      </c>
      <c r="AZ46" s="274"/>
      <c r="BA46" s="274"/>
      <c r="BB46" s="275"/>
      <c r="BC46" s="283">
        <v>6</v>
      </c>
      <c r="BD46" s="274"/>
      <c r="BE46" s="274"/>
      <c r="BF46" s="285"/>
      <c r="BG46" s="169">
        <f>SUM(BC46:BF47)</f>
        <v>6</v>
      </c>
      <c r="BH46" s="273"/>
      <c r="BI46" s="106"/>
      <c r="BJ46" s="124"/>
      <c r="BK46" s="124"/>
      <c r="BL46" s="124"/>
      <c r="BM46" s="124"/>
    </row>
    <row r="47" spans="1:65" ht="33.75" customHeight="1" thickBot="1" x14ac:dyDescent="0.35">
      <c r="A47" s="226"/>
      <c r="B47" s="226"/>
      <c r="C47" s="226"/>
      <c r="D47" s="226"/>
      <c r="E47" s="265"/>
      <c r="F47" s="266"/>
      <c r="G47" s="256" t="s">
        <v>39</v>
      </c>
      <c r="H47" s="256"/>
      <c r="I47" s="257"/>
      <c r="J47" s="250" t="s">
        <v>100</v>
      </c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1"/>
      <c r="AG47" s="197"/>
      <c r="AH47" s="276"/>
      <c r="AI47" s="196"/>
      <c r="AJ47" s="242"/>
      <c r="AK47" s="241"/>
      <c r="AL47" s="242"/>
      <c r="AM47" s="241"/>
      <c r="AN47" s="242"/>
      <c r="AO47" s="241"/>
      <c r="AP47" s="242"/>
      <c r="AQ47" s="241"/>
      <c r="AR47" s="242"/>
      <c r="AS47" s="241"/>
      <c r="AT47" s="242"/>
      <c r="AU47" s="241"/>
      <c r="AV47" s="196"/>
      <c r="AW47" s="254"/>
      <c r="AX47" s="255"/>
      <c r="AY47" s="286"/>
      <c r="AZ47" s="274"/>
      <c r="BA47" s="274"/>
      <c r="BB47" s="281"/>
      <c r="BC47" s="284"/>
      <c r="BD47" s="274"/>
      <c r="BE47" s="274"/>
      <c r="BF47" s="285"/>
      <c r="BG47" s="254"/>
      <c r="BH47" s="255"/>
      <c r="BI47" s="99"/>
      <c r="BJ47" s="124"/>
      <c r="BK47" s="124"/>
      <c r="BL47" s="124"/>
      <c r="BM47" s="124"/>
    </row>
    <row r="48" spans="1:65" ht="33.75" customHeight="1" x14ac:dyDescent="0.3">
      <c r="A48" s="226"/>
      <c r="B48" s="226"/>
      <c r="C48" s="226"/>
      <c r="D48" s="226"/>
      <c r="E48" s="288" t="s">
        <v>21</v>
      </c>
      <c r="F48" s="289"/>
      <c r="G48" s="292" t="s">
        <v>40</v>
      </c>
      <c r="H48" s="292"/>
      <c r="I48" s="293"/>
      <c r="J48" s="250" t="s">
        <v>101</v>
      </c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1"/>
      <c r="AG48" s="258">
        <v>120</v>
      </c>
      <c r="AH48" s="259"/>
      <c r="AI48" s="318"/>
      <c r="AJ48" s="240"/>
      <c r="AK48" s="239">
        <f>SUM(AM48:AT48)</f>
        <v>36</v>
      </c>
      <c r="AL48" s="240"/>
      <c r="AM48" s="239">
        <v>18</v>
      </c>
      <c r="AN48" s="240"/>
      <c r="AO48" s="239">
        <v>18</v>
      </c>
      <c r="AP48" s="240"/>
      <c r="AQ48" s="239"/>
      <c r="AR48" s="240"/>
      <c r="AS48" s="239"/>
      <c r="AT48" s="240"/>
      <c r="AU48" s="239"/>
      <c r="AV48" s="240"/>
      <c r="AW48" s="243">
        <f t="shared" ref="AW48" si="19">SUM(AG48-AK48)</f>
        <v>84</v>
      </c>
      <c r="AX48" s="244"/>
      <c r="AY48" s="246"/>
      <c r="AZ48" s="274">
        <v>3</v>
      </c>
      <c r="BA48" s="274"/>
      <c r="BB48" s="275"/>
      <c r="BC48" s="286"/>
      <c r="BD48" s="274">
        <v>4</v>
      </c>
      <c r="BE48" s="274"/>
      <c r="BF48" s="275"/>
      <c r="BG48" s="186">
        <f t="shared" ref="BG48" si="20">SUM(BC48:BF49)</f>
        <v>4</v>
      </c>
      <c r="BH48" s="187"/>
      <c r="BI48" s="106"/>
      <c r="BJ48" s="124"/>
      <c r="BK48" s="124"/>
      <c r="BL48" s="124"/>
      <c r="BM48" s="124"/>
    </row>
    <row r="49" spans="1:84" ht="23.25" customHeight="1" x14ac:dyDescent="0.3">
      <c r="A49" s="226"/>
      <c r="B49" s="226"/>
      <c r="C49" s="226"/>
      <c r="D49" s="226"/>
      <c r="E49" s="290"/>
      <c r="F49" s="291"/>
      <c r="G49" s="247" t="s">
        <v>41</v>
      </c>
      <c r="H49" s="248"/>
      <c r="I49" s="249"/>
      <c r="J49" s="250" t="s">
        <v>102</v>
      </c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1"/>
      <c r="AG49" s="197"/>
      <c r="AH49" s="276"/>
      <c r="AI49" s="196"/>
      <c r="AJ49" s="242"/>
      <c r="AK49" s="241"/>
      <c r="AL49" s="242"/>
      <c r="AM49" s="241"/>
      <c r="AN49" s="242"/>
      <c r="AO49" s="241"/>
      <c r="AP49" s="242"/>
      <c r="AQ49" s="241"/>
      <c r="AR49" s="242"/>
      <c r="AS49" s="241"/>
      <c r="AT49" s="242"/>
      <c r="AU49" s="241"/>
      <c r="AV49" s="242"/>
      <c r="AW49" s="245"/>
      <c r="AX49" s="196"/>
      <c r="AY49" s="246"/>
      <c r="AZ49" s="274"/>
      <c r="BA49" s="274"/>
      <c r="BB49" s="275"/>
      <c r="BC49" s="286"/>
      <c r="BD49" s="274"/>
      <c r="BE49" s="274"/>
      <c r="BF49" s="275"/>
      <c r="BG49" s="245"/>
      <c r="BH49" s="198"/>
      <c r="BI49" s="99"/>
      <c r="BJ49" s="124"/>
      <c r="BK49" s="124"/>
      <c r="BL49" s="124"/>
      <c r="BM49" s="124"/>
    </row>
    <row r="50" spans="1:84" ht="33" customHeight="1" x14ac:dyDescent="0.3">
      <c r="A50" s="226"/>
      <c r="B50" s="226"/>
      <c r="C50" s="226"/>
      <c r="D50" s="226"/>
      <c r="E50" s="252" t="s">
        <v>22</v>
      </c>
      <c r="F50" s="253"/>
      <c r="G50" s="256" t="s">
        <v>42</v>
      </c>
      <c r="H50" s="256"/>
      <c r="I50" s="257"/>
      <c r="J50" s="250" t="s">
        <v>103</v>
      </c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1"/>
      <c r="AG50" s="258">
        <v>120</v>
      </c>
      <c r="AH50" s="259"/>
      <c r="AI50" s="318"/>
      <c r="AJ50" s="240"/>
      <c r="AK50" s="239">
        <f>SUM(AM50:AT50)</f>
        <v>36</v>
      </c>
      <c r="AL50" s="240"/>
      <c r="AM50" s="239">
        <v>18</v>
      </c>
      <c r="AN50" s="240"/>
      <c r="AO50" s="239">
        <v>18</v>
      </c>
      <c r="AP50" s="240"/>
      <c r="AQ50" s="239"/>
      <c r="AR50" s="240"/>
      <c r="AS50" s="239"/>
      <c r="AT50" s="240"/>
      <c r="AU50" s="239"/>
      <c r="AV50" s="240"/>
      <c r="AW50" s="153">
        <f t="shared" ref="AW50" si="21">SUM(AG50-AK50)</f>
        <v>84</v>
      </c>
      <c r="AX50" s="154"/>
      <c r="AY50" s="431"/>
      <c r="AZ50" s="274">
        <v>3</v>
      </c>
      <c r="BA50" s="274"/>
      <c r="BB50" s="279"/>
      <c r="BC50" s="362"/>
      <c r="BD50" s="274">
        <v>4</v>
      </c>
      <c r="BE50" s="274"/>
      <c r="BF50" s="279"/>
      <c r="BG50" s="186">
        <f t="shared" ref="BG50" si="22">SUM(BC50:BF51)</f>
        <v>4</v>
      </c>
      <c r="BH50" s="187"/>
      <c r="BI50" s="106"/>
      <c r="BJ50" s="124"/>
      <c r="BK50" s="124"/>
      <c r="BL50" s="124"/>
      <c r="BM50" s="124"/>
    </row>
    <row r="51" spans="1:84" ht="39" customHeight="1" thickBot="1" x14ac:dyDescent="0.35">
      <c r="A51" s="226"/>
      <c r="B51" s="226"/>
      <c r="C51" s="226"/>
      <c r="D51" s="226"/>
      <c r="E51" s="254"/>
      <c r="F51" s="255"/>
      <c r="G51" s="364" t="s">
        <v>43</v>
      </c>
      <c r="H51" s="364"/>
      <c r="I51" s="365"/>
      <c r="J51" s="366" t="s">
        <v>104</v>
      </c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7"/>
      <c r="AG51" s="186"/>
      <c r="AH51" s="260"/>
      <c r="AI51" s="156"/>
      <c r="AJ51" s="262"/>
      <c r="AK51" s="261"/>
      <c r="AL51" s="262"/>
      <c r="AM51" s="261"/>
      <c r="AN51" s="262"/>
      <c r="AO51" s="261"/>
      <c r="AP51" s="262"/>
      <c r="AQ51" s="261"/>
      <c r="AR51" s="262"/>
      <c r="AS51" s="261"/>
      <c r="AT51" s="262"/>
      <c r="AU51" s="261"/>
      <c r="AV51" s="262"/>
      <c r="AW51" s="155"/>
      <c r="AX51" s="156"/>
      <c r="AY51" s="432"/>
      <c r="AZ51" s="278"/>
      <c r="BA51" s="278"/>
      <c r="BB51" s="280"/>
      <c r="BC51" s="363"/>
      <c r="BD51" s="278"/>
      <c r="BE51" s="278"/>
      <c r="BF51" s="280"/>
      <c r="BG51" s="155"/>
      <c r="BH51" s="188"/>
      <c r="BI51" s="99"/>
      <c r="BJ51" s="124"/>
      <c r="BK51" s="124"/>
      <c r="BL51" s="124"/>
      <c r="BM51" s="124"/>
    </row>
    <row r="52" spans="1:84" ht="19.5" thickBot="1" x14ac:dyDescent="0.35">
      <c r="A52" s="226"/>
      <c r="B52" s="226"/>
      <c r="C52" s="226"/>
      <c r="D52" s="226"/>
      <c r="E52" s="151"/>
      <c r="F52" s="163"/>
      <c r="G52" s="149"/>
      <c r="H52" s="149"/>
      <c r="I52" s="163"/>
      <c r="J52" s="164" t="s">
        <v>67</v>
      </c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6"/>
      <c r="AG52" s="149">
        <f>SUM(AK52+AW52)</f>
        <v>1800</v>
      </c>
      <c r="AH52" s="163"/>
      <c r="AI52" s="294">
        <v>50</v>
      </c>
      <c r="AJ52" s="459"/>
      <c r="AK52" s="147">
        <f>SUM(AK45+AK38)</f>
        <v>540</v>
      </c>
      <c r="AL52" s="167"/>
      <c r="AM52" s="147">
        <f t="shared" ref="AM52" si="23">SUM(AM45+AM38)</f>
        <v>274</v>
      </c>
      <c r="AN52" s="167"/>
      <c r="AO52" s="147">
        <f t="shared" ref="AO52:AS52" si="24">SUM(AO45+AO38)</f>
        <v>266</v>
      </c>
      <c r="AP52" s="167"/>
      <c r="AQ52" s="145">
        <f t="shared" si="24"/>
        <v>0</v>
      </c>
      <c r="AR52" s="282"/>
      <c r="AS52" s="145">
        <f t="shared" si="24"/>
        <v>0</v>
      </c>
      <c r="AT52" s="282"/>
      <c r="AU52" s="147"/>
      <c r="AV52" s="149"/>
      <c r="AW52" s="151">
        <f>SUM(AW38+AW45)</f>
        <v>1260</v>
      </c>
      <c r="AX52" s="163"/>
      <c r="AY52" s="70">
        <f>SUM(AY38+AY45)</f>
        <v>14</v>
      </c>
      <c r="AZ52" s="70">
        <f t="shared" ref="AZ52:BA52" si="25">SUM(AZ38+AZ45)</f>
        <v>16</v>
      </c>
      <c r="BA52" s="70">
        <f t="shared" si="25"/>
        <v>10</v>
      </c>
      <c r="BB52" s="71"/>
      <c r="BC52" s="70">
        <f>BC45+BC38</f>
        <v>21</v>
      </c>
      <c r="BD52" s="70">
        <f>BD45+BD38</f>
        <v>24</v>
      </c>
      <c r="BE52" s="70">
        <f>BE45+BE38</f>
        <v>15</v>
      </c>
      <c r="BF52" s="79"/>
      <c r="BG52" s="149">
        <f>SUM(BG45+BG38)</f>
        <v>60</v>
      </c>
      <c r="BH52" s="163"/>
      <c r="BI52" s="105"/>
      <c r="BJ52" s="124"/>
      <c r="BK52" s="124"/>
      <c r="BL52" s="124"/>
      <c r="BM52" s="124"/>
    </row>
    <row r="53" spans="1:84" ht="23.25" customHeight="1" thickBot="1" x14ac:dyDescent="0.3">
      <c r="A53" s="226"/>
      <c r="B53" s="226"/>
      <c r="C53" s="226"/>
      <c r="D53" s="226"/>
      <c r="E53" s="304" t="s">
        <v>25</v>
      </c>
      <c r="F53" s="305"/>
      <c r="G53" s="304" t="s">
        <v>29</v>
      </c>
      <c r="H53" s="227"/>
      <c r="I53" s="305"/>
      <c r="J53" s="356" t="s">
        <v>108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>
        <f>SUM(AK53+AW53)</f>
        <v>1800</v>
      </c>
      <c r="AH53" s="227"/>
      <c r="AI53" s="307">
        <v>50</v>
      </c>
      <c r="AJ53" s="307"/>
      <c r="AK53" s="308">
        <f>SUM(AK54:AL56)</f>
        <v>0</v>
      </c>
      <c r="AL53" s="308"/>
      <c r="AM53" s="227"/>
      <c r="AN53" s="227"/>
      <c r="AO53" s="227"/>
      <c r="AP53" s="227"/>
      <c r="AQ53" s="227"/>
      <c r="AR53" s="227"/>
      <c r="AS53" s="227"/>
      <c r="AT53" s="227"/>
      <c r="AU53" s="227"/>
      <c r="AV53" s="361"/>
      <c r="AW53" s="304">
        <f>SUM(AW54:AX56)</f>
        <v>1800</v>
      </c>
      <c r="AX53" s="305"/>
      <c r="AY53" s="83"/>
      <c r="AZ53" s="84"/>
      <c r="BA53" s="84"/>
      <c r="BB53" s="85"/>
      <c r="BC53" s="86">
        <v>9</v>
      </c>
      <c r="BD53" s="84">
        <v>6</v>
      </c>
      <c r="BE53" s="84">
        <v>15</v>
      </c>
      <c r="BF53" s="87">
        <v>30</v>
      </c>
      <c r="BG53" s="304">
        <f>SUM(BC53:BF53)</f>
        <v>60</v>
      </c>
      <c r="BH53" s="305"/>
      <c r="BI53" s="105"/>
      <c r="BJ53" s="124"/>
      <c r="BK53" s="124"/>
      <c r="BL53" s="124"/>
      <c r="BM53" s="124"/>
    </row>
    <row r="54" spans="1:84" ht="34.5" customHeight="1" x14ac:dyDescent="0.25">
      <c r="A54" s="226"/>
      <c r="B54" s="226"/>
      <c r="C54" s="226"/>
      <c r="D54" s="226"/>
      <c r="E54" s="357" t="s">
        <v>26</v>
      </c>
      <c r="F54" s="303"/>
      <c r="G54" s="301" t="s">
        <v>44</v>
      </c>
      <c r="H54" s="302"/>
      <c r="I54" s="303"/>
      <c r="J54" s="298" t="s">
        <v>105</v>
      </c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300"/>
      <c r="AG54" s="229">
        <v>1140</v>
      </c>
      <c r="AH54" s="229"/>
      <c r="AI54" s="306"/>
      <c r="AJ54" s="306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358"/>
      <c r="AW54" s="231">
        <f>SUM(AG54-AK54)</f>
        <v>1140</v>
      </c>
      <c r="AX54" s="230"/>
      <c r="AY54" s="73"/>
      <c r="AZ54" s="69"/>
      <c r="BA54" s="69"/>
      <c r="BB54" s="74"/>
      <c r="BC54" s="73">
        <v>5</v>
      </c>
      <c r="BD54" s="69">
        <v>3</v>
      </c>
      <c r="BE54" s="69">
        <v>10</v>
      </c>
      <c r="BF54" s="74">
        <v>20</v>
      </c>
      <c r="BG54" s="229">
        <f>SUM(BC54:BF54)</f>
        <v>38</v>
      </c>
      <c r="BH54" s="230"/>
      <c r="BI54" s="105"/>
      <c r="BJ54" s="124"/>
      <c r="BK54" s="124"/>
      <c r="BL54" s="124"/>
      <c r="BM54" s="124"/>
    </row>
    <row r="55" spans="1:84" ht="40.5" customHeight="1" x14ac:dyDescent="0.25">
      <c r="A55" s="226"/>
      <c r="B55" s="226"/>
      <c r="C55" s="226"/>
      <c r="D55" s="226"/>
      <c r="E55" s="359" t="s">
        <v>27</v>
      </c>
      <c r="F55" s="360"/>
      <c r="G55" s="157" t="s">
        <v>45</v>
      </c>
      <c r="H55" s="158"/>
      <c r="I55" s="159"/>
      <c r="J55" s="160" t="s">
        <v>106</v>
      </c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2"/>
      <c r="AG55" s="296">
        <v>360</v>
      </c>
      <c r="AH55" s="296"/>
      <c r="AI55" s="434"/>
      <c r="AJ55" s="434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7"/>
      <c r="AW55" s="231">
        <f t="shared" ref="AW55:AW56" si="26">SUM(AG55-AK55)</f>
        <v>360</v>
      </c>
      <c r="AX55" s="230"/>
      <c r="AY55" s="75"/>
      <c r="AZ55" s="67"/>
      <c r="BA55" s="67"/>
      <c r="BB55" s="76"/>
      <c r="BC55" s="75">
        <v>4</v>
      </c>
      <c r="BD55" s="67">
        <v>3</v>
      </c>
      <c r="BE55" s="67">
        <v>5</v>
      </c>
      <c r="BF55" s="76"/>
      <c r="BG55" s="229">
        <f t="shared" ref="BG55:BG56" si="27">SUM(BC55:BF55)</f>
        <v>12</v>
      </c>
      <c r="BH55" s="230"/>
      <c r="BI55" s="105"/>
      <c r="BJ55" s="124"/>
      <c r="BK55" s="124"/>
      <c r="BL55" s="124"/>
      <c r="BM55" s="124"/>
    </row>
    <row r="56" spans="1:84" ht="34.5" customHeight="1" thickBot="1" x14ac:dyDescent="0.3">
      <c r="A56" s="226"/>
      <c r="B56" s="226"/>
      <c r="C56" s="226"/>
      <c r="D56" s="226"/>
      <c r="E56" s="236" t="s">
        <v>28</v>
      </c>
      <c r="F56" s="238"/>
      <c r="G56" s="236" t="s">
        <v>46</v>
      </c>
      <c r="H56" s="237"/>
      <c r="I56" s="238"/>
      <c r="J56" s="233" t="s">
        <v>107</v>
      </c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5"/>
      <c r="AG56" s="228">
        <v>300</v>
      </c>
      <c r="AH56" s="228"/>
      <c r="AI56" s="433"/>
      <c r="AJ56" s="433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32"/>
      <c r="AW56" s="231">
        <f t="shared" si="26"/>
        <v>300</v>
      </c>
      <c r="AX56" s="230"/>
      <c r="AY56" s="77"/>
      <c r="AZ56" s="68"/>
      <c r="BA56" s="68"/>
      <c r="BB56" s="78"/>
      <c r="BC56" s="77"/>
      <c r="BD56" s="68"/>
      <c r="BE56" s="68"/>
      <c r="BF56" s="78">
        <v>10</v>
      </c>
      <c r="BG56" s="229">
        <f t="shared" si="27"/>
        <v>10</v>
      </c>
      <c r="BH56" s="230"/>
      <c r="BI56" s="105"/>
      <c r="BJ56" s="124"/>
      <c r="BK56" s="124"/>
      <c r="BL56" s="124"/>
      <c r="BM56" s="124"/>
    </row>
    <row r="57" spans="1:84" ht="19.5" thickBot="1" x14ac:dyDescent="0.35">
      <c r="A57" s="226"/>
      <c r="B57" s="226"/>
      <c r="C57" s="226"/>
      <c r="D57" s="226"/>
      <c r="E57" s="350"/>
      <c r="F57" s="351"/>
      <c r="G57" s="352"/>
      <c r="H57" s="351"/>
      <c r="I57" s="152"/>
      <c r="J57" s="353" t="s">
        <v>109</v>
      </c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5"/>
      <c r="AG57" s="147">
        <f>SUM(AK57+AW57)</f>
        <v>3600</v>
      </c>
      <c r="AH57" s="150"/>
      <c r="AI57" s="147">
        <f>SUM(AI52:AJ53)</f>
        <v>100</v>
      </c>
      <c r="AJ57" s="150"/>
      <c r="AK57" s="147">
        <f>SUM(AK52:AL53)</f>
        <v>540</v>
      </c>
      <c r="AL57" s="150"/>
      <c r="AM57" s="147">
        <f t="shared" ref="AM57" si="28">SUM(AM52:AN53)</f>
        <v>274</v>
      </c>
      <c r="AN57" s="150"/>
      <c r="AO57" s="147">
        <f t="shared" ref="AO57:AS57" si="29">SUM(AO52:AP53)</f>
        <v>266</v>
      </c>
      <c r="AP57" s="150"/>
      <c r="AQ57" s="145">
        <f t="shared" si="29"/>
        <v>0</v>
      </c>
      <c r="AR57" s="430"/>
      <c r="AS57" s="145">
        <f t="shared" si="29"/>
        <v>0</v>
      </c>
      <c r="AT57" s="430"/>
      <c r="AU57" s="147"/>
      <c r="AV57" s="150"/>
      <c r="AW57" s="151">
        <f>SUM(AW52:AX53)</f>
        <v>3060</v>
      </c>
      <c r="AX57" s="152"/>
      <c r="AY57" s="66">
        <f>SUM(AY52:AY53)</f>
        <v>14</v>
      </c>
      <c r="AZ57" s="66">
        <f t="shared" ref="AZ57:BF57" si="30">SUM(AZ52:AZ53)</f>
        <v>16</v>
      </c>
      <c r="BA57" s="66">
        <f t="shared" si="30"/>
        <v>10</v>
      </c>
      <c r="BB57" s="97">
        <f t="shared" si="30"/>
        <v>0</v>
      </c>
      <c r="BC57" s="66">
        <f t="shared" si="30"/>
        <v>30</v>
      </c>
      <c r="BD57" s="66">
        <f t="shared" si="30"/>
        <v>30</v>
      </c>
      <c r="BE57" s="66">
        <f t="shared" si="30"/>
        <v>30</v>
      </c>
      <c r="BF57" s="66">
        <f t="shared" si="30"/>
        <v>30</v>
      </c>
      <c r="BG57" s="147">
        <f>SUM(BG52:BH53)</f>
        <v>120</v>
      </c>
      <c r="BH57" s="152"/>
      <c r="BI57" s="103"/>
      <c r="BJ57" s="124"/>
      <c r="BK57" s="124"/>
      <c r="BL57" s="124"/>
      <c r="BM57" s="124"/>
    </row>
    <row r="58" spans="1:84" ht="31.5" customHeight="1" x14ac:dyDescent="0.3">
      <c r="A58" s="1"/>
      <c r="B58" s="110" t="s">
        <v>23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"/>
      <c r="BH58" s="1"/>
      <c r="BI58" s="1"/>
      <c r="BJ58" s="1"/>
      <c r="BK58" s="1"/>
      <c r="BL58" s="1"/>
      <c r="BM58" s="1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1:84" ht="20.25" x14ac:dyDescent="0.3">
      <c r="A59" s="10"/>
      <c r="B59" s="88" t="s">
        <v>110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10"/>
      <c r="BH59" s="10"/>
      <c r="BI59" s="10"/>
      <c r="BJ59" s="10"/>
      <c r="BK59" s="10"/>
      <c r="BL59" s="10"/>
      <c r="BM59" s="10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1:84" ht="21" x14ac:dyDescent="0.35">
      <c r="A60" s="10"/>
      <c r="B60" s="88" t="s">
        <v>111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88"/>
      <c r="BB60" s="88"/>
      <c r="BC60" s="88"/>
      <c r="BD60" s="88"/>
      <c r="BE60" s="88"/>
      <c r="BF60" s="88"/>
      <c r="BG60" s="10"/>
      <c r="BH60" s="10"/>
      <c r="BI60" s="10"/>
      <c r="BJ60" s="10"/>
      <c r="BK60" s="10"/>
      <c r="BL60" s="10"/>
      <c r="BM60" s="10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</row>
    <row r="61" spans="1:84" ht="21" x14ac:dyDescent="0.35">
      <c r="A61" s="10"/>
      <c r="B61" s="118" t="s">
        <v>120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8"/>
      <c r="BB61" s="118"/>
      <c r="BC61" s="118"/>
      <c r="BD61" s="118"/>
      <c r="BE61" s="118"/>
      <c r="BF61" s="118"/>
      <c r="BG61" s="10"/>
      <c r="BH61" s="10"/>
      <c r="BI61" s="10"/>
      <c r="BJ61" s="10"/>
      <c r="BK61" s="10"/>
      <c r="BL61" s="10"/>
      <c r="BM61" s="10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</row>
    <row r="62" spans="1:84" s="93" customFormat="1" ht="21" x14ac:dyDescent="0.35">
      <c r="A62" s="10"/>
      <c r="B62" s="118" t="s">
        <v>121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8"/>
      <c r="BB62" s="118"/>
      <c r="BC62" s="118"/>
      <c r="BD62" s="118"/>
      <c r="BE62" s="118"/>
      <c r="BF62" s="118"/>
      <c r="BG62" s="10"/>
      <c r="BH62" s="10"/>
      <c r="BI62" s="10"/>
      <c r="BJ62" s="10"/>
      <c r="BK62" s="10"/>
      <c r="BL62" s="10"/>
      <c r="BM62" s="10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</row>
    <row r="63" spans="1:84" s="93" customFormat="1" ht="21" x14ac:dyDescent="0.35">
      <c r="A63" s="10"/>
      <c r="B63" s="118" t="s">
        <v>122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8"/>
      <c r="BB63" s="118"/>
      <c r="BC63" s="118"/>
      <c r="BD63" s="118"/>
      <c r="BE63" s="118"/>
      <c r="BF63" s="118"/>
      <c r="BG63" s="10"/>
      <c r="BH63" s="10"/>
      <c r="BI63" s="10"/>
      <c r="BJ63" s="10"/>
      <c r="BK63" s="10"/>
      <c r="BL63" s="10"/>
      <c r="BM63" s="10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</row>
    <row r="64" spans="1:84" ht="21" x14ac:dyDescent="0.35">
      <c r="A64" s="1"/>
      <c r="B64" s="120" t="s">
        <v>123</v>
      </c>
      <c r="C64" s="118"/>
      <c r="D64" s="118"/>
      <c r="E64" s="118"/>
      <c r="F64" s="118"/>
      <c r="G64" s="118"/>
      <c r="H64" s="118"/>
      <c r="I64" s="118"/>
      <c r="J64" s="118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18"/>
      <c r="BB64" s="118"/>
      <c r="BC64" s="118"/>
      <c r="BD64" s="118"/>
      <c r="BE64" s="118"/>
      <c r="BF64" s="118"/>
      <c r="BG64" s="1"/>
      <c r="BH64" s="1"/>
      <c r="BI64" s="1"/>
      <c r="BJ64" s="1"/>
      <c r="BK64" s="1"/>
      <c r="BL64" s="1"/>
    </row>
    <row r="65" spans="1:84" ht="29.25" customHeight="1" x14ac:dyDescent="0.25">
      <c r="A65" s="1"/>
      <c r="B65" s="122" t="s">
        <v>124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42"/>
      <c r="BH65" s="42"/>
      <c r="BI65" s="42"/>
      <c r="BJ65" s="42"/>
      <c r="BK65" s="42"/>
      <c r="BL65" s="1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</row>
    <row r="66" spans="1:84" ht="22.5" customHeight="1" x14ac:dyDescent="0.25">
      <c r="A66" s="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1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</row>
    <row r="67" spans="1:84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24" t="s">
        <v>112</v>
      </c>
      <c r="N67" s="425"/>
      <c r="O67" s="425"/>
      <c r="P67" s="425"/>
      <c r="Q67" s="425"/>
      <c r="R67" s="425"/>
      <c r="S67" s="425"/>
      <c r="T67" s="425"/>
      <c r="U67" s="425"/>
      <c r="V67" s="425"/>
      <c r="W67" s="425"/>
      <c r="X67" s="425"/>
      <c r="Y67" s="425"/>
      <c r="Z67" s="425"/>
      <c r="AA67" s="425"/>
      <c r="AB67" s="425"/>
      <c r="AC67" s="425"/>
      <c r="AD67" s="425"/>
      <c r="AE67" s="425"/>
      <c r="AF67" s="425"/>
      <c r="AG67" s="425"/>
      <c r="AH67" s="425"/>
      <c r="AI67" s="425"/>
      <c r="AJ67" s="425"/>
      <c r="AK67" s="425"/>
      <c r="AL67" s="425"/>
      <c r="AM67" s="425"/>
      <c r="AN67" s="425"/>
      <c r="AO67" s="425"/>
      <c r="AP67" s="425"/>
      <c r="AQ67" s="425"/>
      <c r="AR67" s="425"/>
      <c r="AS67" s="425"/>
      <c r="AT67" s="425"/>
      <c r="AU67" s="425"/>
      <c r="AV67" s="425"/>
      <c r="AW67" s="425"/>
      <c r="AX67" s="425"/>
      <c r="AY67" s="425"/>
      <c r="AZ67" s="426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</row>
    <row r="68" spans="1:84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27"/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8"/>
      <c r="Y68" s="428"/>
      <c r="Z68" s="428"/>
      <c r="AA68" s="428"/>
      <c r="AB68" s="428"/>
      <c r="AC68" s="428"/>
      <c r="AD68" s="428"/>
      <c r="AE68" s="428"/>
      <c r="AF68" s="428"/>
      <c r="AG68" s="428"/>
      <c r="AH68" s="428"/>
      <c r="AI68" s="428"/>
      <c r="AJ68" s="428"/>
      <c r="AK68" s="428"/>
      <c r="AL68" s="428"/>
      <c r="AM68" s="428"/>
      <c r="AN68" s="428"/>
      <c r="AO68" s="428"/>
      <c r="AP68" s="428"/>
      <c r="AQ68" s="428"/>
      <c r="AR68" s="428"/>
      <c r="AS68" s="428"/>
      <c r="AT68" s="428"/>
      <c r="AU68" s="428"/>
      <c r="AV68" s="428"/>
      <c r="AW68" s="428"/>
      <c r="AX68" s="428"/>
      <c r="AY68" s="428"/>
      <c r="AZ68" s="429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</row>
    <row r="69" spans="1:84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25" t="s">
        <v>113</v>
      </c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7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</row>
    <row r="70" spans="1:84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28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30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</row>
    <row r="71" spans="1:84" ht="18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23"/>
      <c r="AF71" s="23"/>
      <c r="AG71" s="23"/>
      <c r="AH71" s="23"/>
      <c r="AI71" s="23"/>
      <c r="AJ71" s="23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ht="11.25" customHeight="1" x14ac:dyDescent="0.25">
      <c r="A72" s="13"/>
      <c r="B72" s="13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</row>
    <row r="73" spans="1:84" ht="18.75" customHeight="1" x14ac:dyDescent="0.35">
      <c r="A73" s="13"/>
      <c r="B73" s="13"/>
      <c r="C73" s="421" t="s">
        <v>126</v>
      </c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R73" s="16"/>
      <c r="S73" s="17"/>
      <c r="T73" s="17"/>
      <c r="U73" s="17"/>
      <c r="V73" s="17"/>
      <c r="W73" s="18"/>
      <c r="X73" s="94"/>
      <c r="Y73" s="419" t="s">
        <v>24</v>
      </c>
      <c r="Z73" s="420"/>
      <c r="AA73" s="420"/>
      <c r="AB73" s="420"/>
      <c r="AC73" s="420"/>
      <c r="AD73" s="420"/>
      <c r="AE73" s="24"/>
      <c r="AF73" s="41"/>
      <c r="AG73" s="41"/>
      <c r="AH73" s="41"/>
      <c r="AI73" s="41"/>
      <c r="AJ73" s="41"/>
      <c r="AK73" s="41"/>
      <c r="AL73" s="41"/>
      <c r="AM73" s="41"/>
      <c r="AN73" s="41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100"/>
      <c r="BJ73" s="24"/>
      <c r="BK73" s="24"/>
      <c r="BL73" s="24"/>
      <c r="BM73" s="2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</row>
    <row r="74" spans="1:84" ht="18.75" customHeight="1" x14ac:dyDescent="0.25">
      <c r="A74" s="13"/>
      <c r="B74" s="13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00"/>
      <c r="BJ74" s="13"/>
      <c r="BK74" s="13"/>
      <c r="BL74" s="13"/>
      <c r="BM74" s="13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</row>
    <row r="75" spans="1:84" ht="15.75" customHeight="1" x14ac:dyDescent="0.25">
      <c r="A75" s="5"/>
      <c r="B75" s="5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23"/>
      <c r="BJ75" s="5"/>
      <c r="BK75" s="5"/>
      <c r="BL75" s="5"/>
      <c r="BM75" s="5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5" customFormat="1" ht="58.5" customHeight="1" x14ac:dyDescent="0.35">
      <c r="A76" s="13"/>
      <c r="B76" s="13"/>
      <c r="C76" s="421" t="s">
        <v>114</v>
      </c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R76" s="421"/>
      <c r="S76" s="17"/>
      <c r="T76" s="17"/>
      <c r="U76" s="17"/>
      <c r="V76" s="17"/>
      <c r="W76" s="18"/>
      <c r="X76" s="19"/>
      <c r="Y76" s="419" t="s">
        <v>24</v>
      </c>
      <c r="Z76" s="420"/>
      <c r="AA76" s="420"/>
      <c r="AB76" s="420"/>
      <c r="AC76" s="420"/>
      <c r="AD76" s="420"/>
      <c r="AE76" s="13"/>
      <c r="AF76" s="417"/>
      <c r="AG76" s="417"/>
      <c r="AH76" s="417"/>
      <c r="AI76" s="417"/>
      <c r="AJ76" s="417"/>
      <c r="AK76" s="417"/>
      <c r="AL76" s="417"/>
      <c r="AM76" s="417"/>
      <c r="AN76" s="417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00"/>
      <c r="BJ76" s="13"/>
      <c r="BK76" s="13"/>
      <c r="BL76" s="13"/>
      <c r="BM76" s="13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</row>
    <row r="77" spans="1:84" ht="15.75" customHeight="1" x14ac:dyDescent="0.25">
      <c r="A77" s="5"/>
      <c r="B77" s="5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19"/>
      <c r="X77" s="19"/>
      <c r="Y77" s="16"/>
      <c r="Z77" s="16"/>
      <c r="AA77" s="16"/>
      <c r="AB77" s="16"/>
      <c r="AC77" s="16"/>
      <c r="AD77" s="16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23"/>
      <c r="BJ77" s="5"/>
      <c r="BK77" s="5"/>
      <c r="BL77" s="5"/>
      <c r="BM77" s="5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ht="15.75" customHeight="1" x14ac:dyDescent="0.25">
      <c r="A78" s="5"/>
      <c r="B78" s="5"/>
      <c r="C78" s="423" t="s">
        <v>127</v>
      </c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19"/>
      <c r="S78" s="19"/>
      <c r="T78" s="19"/>
      <c r="U78" s="19"/>
      <c r="V78" s="19"/>
      <c r="W78" s="19"/>
      <c r="X78" s="19"/>
      <c r="Y78" s="16"/>
      <c r="Z78" s="16"/>
      <c r="AA78" s="16"/>
      <c r="AB78" s="16"/>
      <c r="AC78" s="16"/>
      <c r="AD78" s="16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23"/>
      <c r="BJ78" s="5"/>
      <c r="BK78" s="5"/>
      <c r="BL78" s="5"/>
      <c r="BM78" s="5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ht="48.75" customHeight="1" x14ac:dyDescent="0.35">
      <c r="A79" s="5"/>
      <c r="B79" s="5"/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22"/>
      <c r="S79" s="17"/>
      <c r="T79" s="17"/>
      <c r="U79" s="17"/>
      <c r="V79" s="17"/>
      <c r="W79" s="18"/>
      <c r="X79" s="19"/>
      <c r="Y79" s="422" t="s">
        <v>31</v>
      </c>
      <c r="Z79" s="422"/>
      <c r="AA79" s="422"/>
      <c r="AB79" s="422"/>
      <c r="AC79" s="416"/>
      <c r="AD79" s="416"/>
      <c r="AE79" s="5"/>
      <c r="AF79" s="107"/>
      <c r="AG79" s="22"/>
      <c r="AH79" s="22"/>
      <c r="AI79" s="22"/>
      <c r="AJ79" s="22"/>
      <c r="AK79" s="22"/>
      <c r="AL79" s="22"/>
      <c r="AM79" s="418" t="s">
        <v>116</v>
      </c>
      <c r="AN79" s="418"/>
      <c r="AO79" s="418"/>
      <c r="AP79" s="418"/>
      <c r="AQ79" s="418"/>
      <c r="AR79" s="418"/>
      <c r="AS79" s="418"/>
      <c r="AT79" s="418"/>
      <c r="AU79" s="418"/>
      <c r="AV79" s="418"/>
      <c r="AW79" s="418"/>
      <c r="AX79" s="418"/>
      <c r="AY79" s="418"/>
      <c r="AZ79" s="418"/>
      <c r="BA79" s="418"/>
      <c r="BB79" s="418"/>
      <c r="BC79" s="418"/>
      <c r="BD79" s="418"/>
      <c r="BE79" s="418"/>
      <c r="BF79" s="418"/>
      <c r="BG79" s="418"/>
      <c r="BH79" s="418"/>
      <c r="BI79" s="418"/>
      <c r="BJ79" s="418"/>
      <c r="BK79" s="418"/>
      <c r="BL79" s="418"/>
      <c r="BM79" s="418"/>
      <c r="BN79" s="418"/>
      <c r="BO79" s="418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ht="26.25" customHeight="1" x14ac:dyDescent="0.35">
      <c r="A80" s="5"/>
      <c r="B80" s="5"/>
      <c r="C80" s="423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  <c r="R80" s="416"/>
      <c r="S80" s="416"/>
      <c r="T80" s="416"/>
      <c r="U80" s="416"/>
      <c r="V80" s="416"/>
      <c r="W80" s="416"/>
      <c r="X80" s="416"/>
      <c r="Y80" s="19"/>
      <c r="Z80" s="19"/>
      <c r="AA80" s="19"/>
      <c r="AB80" s="19"/>
      <c r="AC80" s="19"/>
      <c r="AD80" s="19"/>
      <c r="AE80" s="5"/>
      <c r="AF80" s="414"/>
      <c r="AG80" s="414"/>
      <c r="AH80" s="414"/>
      <c r="AI80" s="414"/>
      <c r="AJ80" s="414"/>
      <c r="AK80" s="414"/>
      <c r="AL80" s="414"/>
      <c r="AM80" s="414"/>
      <c r="AN80" s="414"/>
      <c r="AO80" s="22" t="s">
        <v>117</v>
      </c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9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ht="21" customHeight="1" x14ac:dyDescent="0.25">
      <c r="A81" s="5"/>
      <c r="B81" s="5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23"/>
      <c r="BJ81" s="5"/>
      <c r="BK81" s="5"/>
      <c r="BL81" s="5"/>
      <c r="BM81" s="5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ht="58.5" customHeight="1" x14ac:dyDescent="0.35">
      <c r="A82" s="5"/>
      <c r="B82" s="5"/>
      <c r="C82" s="423" t="s">
        <v>115</v>
      </c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22"/>
      <c r="S82" s="18"/>
      <c r="T82" s="18"/>
      <c r="U82" s="18"/>
      <c r="V82" s="18"/>
      <c r="W82" s="18"/>
      <c r="X82" s="94"/>
      <c r="Y82" s="415" t="s">
        <v>125</v>
      </c>
      <c r="Z82" s="415"/>
      <c r="AA82" s="415"/>
      <c r="AB82" s="415"/>
      <c r="AC82" s="415"/>
      <c r="AD82" s="20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23"/>
      <c r="BJ82" s="5"/>
      <c r="BK82" s="5"/>
      <c r="BL82" s="5"/>
      <c r="BM82" s="5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ht="15.75" customHeight="1" x14ac:dyDescent="0.25">
      <c r="A83" s="5"/>
      <c r="B83" s="5"/>
      <c r="C83" s="423"/>
      <c r="D83" s="423"/>
      <c r="E83" s="423"/>
      <c r="F83" s="423"/>
      <c r="G83" s="423"/>
      <c r="H83" s="423"/>
      <c r="I83" s="423"/>
      <c r="J83" s="423"/>
      <c r="K83" s="423"/>
      <c r="L83" s="423"/>
      <c r="M83" s="423"/>
      <c r="N83" s="423"/>
      <c r="O83" s="423"/>
      <c r="P83" s="423"/>
      <c r="Q83" s="423"/>
      <c r="R83" s="414"/>
      <c r="S83" s="414"/>
      <c r="T83" s="414"/>
      <c r="U83" s="414"/>
      <c r="V83" s="414"/>
      <c r="W83" s="414"/>
      <c r="X83" s="414"/>
      <c r="Y83" s="19"/>
      <c r="Z83" s="19"/>
      <c r="AA83" s="19"/>
      <c r="AB83" s="19"/>
      <c r="AC83" s="19"/>
      <c r="AD83" s="19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23"/>
      <c r="BJ83" s="5"/>
      <c r="BK83" s="5"/>
      <c r="BL83" s="5"/>
      <c r="BM83" s="5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414"/>
      <c r="S84" s="414"/>
      <c r="T84" s="414"/>
      <c r="U84" s="414"/>
      <c r="V84" s="414"/>
      <c r="W84" s="414"/>
      <c r="X84" s="414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23"/>
      <c r="BJ84" s="5"/>
      <c r="BK84" s="5"/>
      <c r="BL84" s="5"/>
      <c r="BM84" s="5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23"/>
      <c r="BJ85" s="5"/>
      <c r="BK85" s="5"/>
      <c r="BL85" s="5"/>
      <c r="BM85" s="5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23"/>
      <c r="BJ86" s="5"/>
      <c r="BK86" s="5"/>
      <c r="BL86" s="5"/>
      <c r="BM86" s="5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23"/>
      <c r="BJ87" s="5"/>
      <c r="BK87" s="5"/>
      <c r="BL87" s="5"/>
      <c r="BM87" s="5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23"/>
      <c r="BJ88" s="5"/>
      <c r="BK88" s="5"/>
      <c r="BL88" s="5"/>
      <c r="BM88" s="5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23"/>
      <c r="BJ89" s="5"/>
      <c r="BK89" s="5"/>
      <c r="BL89" s="5"/>
      <c r="BM89" s="5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23"/>
      <c r="BJ90" s="5"/>
      <c r="BK90" s="5"/>
      <c r="BL90" s="5"/>
      <c r="BM90" s="5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23"/>
      <c r="BJ91" s="5"/>
      <c r="BK91" s="5"/>
      <c r="BL91" s="5"/>
      <c r="BM91" s="5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23"/>
      <c r="BJ92" s="5"/>
      <c r="BK92" s="5"/>
      <c r="BL92" s="5"/>
      <c r="BM92" s="5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23"/>
      <c r="BJ93" s="5"/>
      <c r="BK93" s="5"/>
      <c r="BL93" s="5"/>
      <c r="BM93" s="5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23"/>
      <c r="BJ94" s="5"/>
      <c r="BK94" s="5"/>
      <c r="BL94" s="5"/>
      <c r="BM94" s="5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23"/>
      <c r="BJ95" s="5"/>
      <c r="BK95" s="5"/>
      <c r="BL95" s="5"/>
      <c r="BM95" s="5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</row>
    <row r="96" spans="1:8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23"/>
      <c r="BJ96" s="5"/>
      <c r="BK96" s="5"/>
      <c r="BL96" s="5"/>
      <c r="BM96" s="5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</row>
    <row r="97" spans="1:8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23"/>
      <c r="BJ97" s="5"/>
      <c r="BK97" s="5"/>
      <c r="BL97" s="5"/>
      <c r="BM97" s="5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</row>
    <row r="98" spans="1:8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23"/>
      <c r="BJ98" s="5"/>
      <c r="BK98" s="5"/>
      <c r="BL98" s="5"/>
      <c r="BM98" s="5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</row>
    <row r="99" spans="1:8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23"/>
      <c r="BJ99" s="5"/>
      <c r="BK99" s="5"/>
      <c r="BL99" s="5"/>
      <c r="BM99" s="5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</row>
    <row r="100" spans="1:8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23"/>
      <c r="BJ100" s="5"/>
      <c r="BK100" s="5"/>
      <c r="BL100" s="5"/>
      <c r="BM100" s="5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</row>
    <row r="101" spans="1:8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23"/>
      <c r="BJ101" s="5"/>
      <c r="BK101" s="5"/>
      <c r="BL101" s="5"/>
      <c r="BM101" s="5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</row>
    <row r="102" spans="1:8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23"/>
      <c r="BJ102" s="5"/>
      <c r="BK102" s="5"/>
      <c r="BL102" s="5"/>
      <c r="BM102" s="5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</row>
  </sheetData>
  <mergeCells count="359">
    <mergeCell ref="BC14:BI14"/>
    <mergeCell ref="BD15:BI15"/>
    <mergeCell ref="BI16:BI18"/>
    <mergeCell ref="AG52:AH52"/>
    <mergeCell ref="AI52:AJ52"/>
    <mergeCell ref="AM52:AN52"/>
    <mergeCell ref="U2:AS2"/>
    <mergeCell ref="A1:BL1"/>
    <mergeCell ref="B13:BL13"/>
    <mergeCell ref="B14:B18"/>
    <mergeCell ref="C14:BB16"/>
    <mergeCell ref="BJ14:BJ18"/>
    <mergeCell ref="BC15:BC18"/>
    <mergeCell ref="BK14:BL18"/>
    <mergeCell ref="L17:O17"/>
    <mergeCell ref="AS38:AT38"/>
    <mergeCell ref="A27:BM27"/>
    <mergeCell ref="AJ23:AL25"/>
    <mergeCell ref="AT23:AV25"/>
    <mergeCell ref="AY17:BB17"/>
    <mergeCell ref="B21:BB21"/>
    <mergeCell ref="A23:C25"/>
    <mergeCell ref="AT17:AX17"/>
    <mergeCell ref="BD16:BD18"/>
    <mergeCell ref="BE16:BE18"/>
    <mergeCell ref="BF16:BF18"/>
    <mergeCell ref="BG16:BG18"/>
    <mergeCell ref="BH16:BH18"/>
    <mergeCell ref="C17:F17"/>
    <mergeCell ref="G17:K17"/>
    <mergeCell ref="BK19:BL19"/>
    <mergeCell ref="BK20:BL20"/>
    <mergeCell ref="AG17:AJ17"/>
    <mergeCell ref="AK17:AO17"/>
    <mergeCell ref="BK21:BL21"/>
    <mergeCell ref="P17:S17"/>
    <mergeCell ref="T17:X17"/>
    <mergeCell ref="Y17:AB17"/>
    <mergeCell ref="AC17:AF17"/>
    <mergeCell ref="AP17:AS17"/>
    <mergeCell ref="AG42:AH42"/>
    <mergeCell ref="AG41:AH41"/>
    <mergeCell ref="AI41:AJ41"/>
    <mergeCell ref="AK41:AL41"/>
    <mergeCell ref="AI40:AJ40"/>
    <mergeCell ref="AK40:AL40"/>
    <mergeCell ref="AM40:AN40"/>
    <mergeCell ref="AO40:AP40"/>
    <mergeCell ref="AQ40:AR40"/>
    <mergeCell ref="AG35:AH35"/>
    <mergeCell ref="AI35:AJ35"/>
    <mergeCell ref="BG35:BH35"/>
    <mergeCell ref="AW29:AX35"/>
    <mergeCell ref="AY29:AZ29"/>
    <mergeCell ref="BA29:BB29"/>
    <mergeCell ref="BC29:BD29"/>
    <mergeCell ref="BE29:BF29"/>
    <mergeCell ref="AW38:AX38"/>
    <mergeCell ref="M67:AZ68"/>
    <mergeCell ref="AI57:AJ57"/>
    <mergeCell ref="AK57:AL57"/>
    <mergeCell ref="AM57:AN57"/>
    <mergeCell ref="AO57:AP57"/>
    <mergeCell ref="AQ57:AR57"/>
    <mergeCell ref="AS57:AT57"/>
    <mergeCell ref="AG57:AH57"/>
    <mergeCell ref="BA50:BA51"/>
    <mergeCell ref="AI50:AJ51"/>
    <mergeCell ref="AK50:AL51"/>
    <mergeCell ref="AM50:AN51"/>
    <mergeCell ref="AO50:AP51"/>
    <mergeCell ref="AQ50:AR51"/>
    <mergeCell ref="AS50:AT51"/>
    <mergeCell ref="AY50:AY51"/>
    <mergeCell ref="AZ50:AZ51"/>
    <mergeCell ref="AS55:AT55"/>
    <mergeCell ref="AG56:AH56"/>
    <mergeCell ref="AI56:AJ56"/>
    <mergeCell ref="AK56:AL56"/>
    <mergeCell ref="AM56:AN56"/>
    <mergeCell ref="AI55:AJ55"/>
    <mergeCell ref="AK55:AL55"/>
    <mergeCell ref="R83:X84"/>
    <mergeCell ref="Y82:AC82"/>
    <mergeCell ref="AC79:AD79"/>
    <mergeCell ref="R80:X80"/>
    <mergeCell ref="AF80:AN80"/>
    <mergeCell ref="AF76:AN76"/>
    <mergeCell ref="AM79:BO79"/>
    <mergeCell ref="Y73:AD73"/>
    <mergeCell ref="C73:Q73"/>
    <mergeCell ref="C76:R76"/>
    <mergeCell ref="Y76:AD76"/>
    <mergeCell ref="Y79:AB79"/>
    <mergeCell ref="C82:Q83"/>
    <mergeCell ref="C78:Q80"/>
    <mergeCell ref="BG38:BH38"/>
    <mergeCell ref="E39:F39"/>
    <mergeCell ref="E28:F35"/>
    <mergeCell ref="G28:I35"/>
    <mergeCell ref="J28:AF35"/>
    <mergeCell ref="AG28:AX28"/>
    <mergeCell ref="BG28:BH34"/>
    <mergeCell ref="AG29:AJ34"/>
    <mergeCell ref="AK29:AV30"/>
    <mergeCell ref="AG38:AH38"/>
    <mergeCell ref="AG36:AH36"/>
    <mergeCell ref="AI36:AJ36"/>
    <mergeCell ref="AK36:AL36"/>
    <mergeCell ref="AM36:AN36"/>
    <mergeCell ref="AI38:AJ38"/>
    <mergeCell ref="AK38:AL38"/>
    <mergeCell ref="AM38:AN38"/>
    <mergeCell ref="AO38:AP38"/>
    <mergeCell ref="AQ38:AR38"/>
    <mergeCell ref="AW36:AX36"/>
    <mergeCell ref="BG36:BH36"/>
    <mergeCell ref="AS31:AT35"/>
    <mergeCell ref="AU31:AV35"/>
    <mergeCell ref="E36:F36"/>
    <mergeCell ref="E42:F42"/>
    <mergeCell ref="G42:I42"/>
    <mergeCell ref="J42:AF42"/>
    <mergeCell ref="AU42:AV42"/>
    <mergeCell ref="AW42:AX42"/>
    <mergeCell ref="BG42:BH42"/>
    <mergeCell ref="E43:F43"/>
    <mergeCell ref="E41:F41"/>
    <mergeCell ref="G41:I41"/>
    <mergeCell ref="J41:AF41"/>
    <mergeCell ref="AU41:AV41"/>
    <mergeCell ref="AW41:AX41"/>
    <mergeCell ref="BG41:BH41"/>
    <mergeCell ref="AO43:AP43"/>
    <mergeCell ref="AQ43:AR43"/>
    <mergeCell ref="AS43:AT43"/>
    <mergeCell ref="AO41:AP41"/>
    <mergeCell ref="AQ41:AR41"/>
    <mergeCell ref="AS41:AT41"/>
    <mergeCell ref="AG43:AH43"/>
    <mergeCell ref="AI43:AJ43"/>
    <mergeCell ref="AK43:AL43"/>
    <mergeCell ref="AM43:AN43"/>
    <mergeCell ref="AI42:AJ42"/>
    <mergeCell ref="E57:F57"/>
    <mergeCell ref="G57:I57"/>
    <mergeCell ref="J57:AF57"/>
    <mergeCell ref="G53:I53"/>
    <mergeCell ref="J53:AF53"/>
    <mergeCell ref="AZ48:AZ49"/>
    <mergeCell ref="BA48:BA49"/>
    <mergeCell ref="BB48:BB49"/>
    <mergeCell ref="BC48:BC49"/>
    <mergeCell ref="E54:F54"/>
    <mergeCell ref="AU54:AV54"/>
    <mergeCell ref="AW54:AX54"/>
    <mergeCell ref="E55:F55"/>
    <mergeCell ref="E53:F53"/>
    <mergeCell ref="AU53:AV53"/>
    <mergeCell ref="AW53:AX53"/>
    <mergeCell ref="BB50:BB51"/>
    <mergeCell ref="BC50:BC51"/>
    <mergeCell ref="AI48:AJ49"/>
    <mergeCell ref="AK48:AL49"/>
    <mergeCell ref="AM48:AN49"/>
    <mergeCell ref="AO48:AP49"/>
    <mergeCell ref="G51:I51"/>
    <mergeCell ref="J51:AF51"/>
    <mergeCell ref="G36:I36"/>
    <mergeCell ref="J36:AF36"/>
    <mergeCell ref="AO36:AP36"/>
    <mergeCell ref="AQ36:AR36"/>
    <mergeCell ref="AS36:AT36"/>
    <mergeCell ref="AU36:AV36"/>
    <mergeCell ref="E38:F38"/>
    <mergeCell ref="G38:I38"/>
    <mergeCell ref="J38:AF38"/>
    <mergeCell ref="AU38:AV38"/>
    <mergeCell ref="E40:F40"/>
    <mergeCell ref="G40:I40"/>
    <mergeCell ref="J40:AF40"/>
    <mergeCell ref="AU40:AV40"/>
    <mergeCell ref="AW40:AX40"/>
    <mergeCell ref="BG40:BH40"/>
    <mergeCell ref="AS40:AT40"/>
    <mergeCell ref="AO39:AP39"/>
    <mergeCell ref="AQ39:AR39"/>
    <mergeCell ref="AS39:AT39"/>
    <mergeCell ref="AG40:AH40"/>
    <mergeCell ref="AG39:AH39"/>
    <mergeCell ref="AI39:AJ39"/>
    <mergeCell ref="AK39:AL39"/>
    <mergeCell ref="AM39:AN39"/>
    <mergeCell ref="G39:I39"/>
    <mergeCell ref="J39:AF39"/>
    <mergeCell ref="AU39:AV39"/>
    <mergeCell ref="E44:F44"/>
    <mergeCell ref="G44:I44"/>
    <mergeCell ref="J44:AF44"/>
    <mergeCell ref="AU44:AV44"/>
    <mergeCell ref="AW44:AX44"/>
    <mergeCell ref="BG44:BH44"/>
    <mergeCell ref="AG44:AH44"/>
    <mergeCell ref="AI44:AJ44"/>
    <mergeCell ref="AK44:AL44"/>
    <mergeCell ref="AM44:AN44"/>
    <mergeCell ref="AO44:AP44"/>
    <mergeCell ref="AQ44:AR44"/>
    <mergeCell ref="AS44:AT44"/>
    <mergeCell ref="BG55:BH55"/>
    <mergeCell ref="AW55:AX55"/>
    <mergeCell ref="AU55:AV55"/>
    <mergeCell ref="J54:AF54"/>
    <mergeCell ref="G54:I54"/>
    <mergeCell ref="BG54:BH54"/>
    <mergeCell ref="BG53:BH53"/>
    <mergeCell ref="AG55:AH55"/>
    <mergeCell ref="AG54:AH54"/>
    <mergeCell ref="AI54:AJ54"/>
    <mergeCell ref="AK54:AL54"/>
    <mergeCell ref="AM54:AN54"/>
    <mergeCell ref="AI53:AJ53"/>
    <mergeCell ref="AK53:AL53"/>
    <mergeCell ref="AM53:AN53"/>
    <mergeCell ref="AO53:AP53"/>
    <mergeCell ref="AQ53:AR53"/>
    <mergeCell ref="AS53:AT53"/>
    <mergeCell ref="AQ55:AR55"/>
    <mergeCell ref="AO54:AP54"/>
    <mergeCell ref="AQ54:AR54"/>
    <mergeCell ref="AS54:AT54"/>
    <mergeCell ref="AM55:AN55"/>
    <mergeCell ref="AO55:AP55"/>
    <mergeCell ref="E45:F45"/>
    <mergeCell ref="BD50:BD51"/>
    <mergeCell ref="BE50:BE51"/>
    <mergeCell ref="BF50:BF51"/>
    <mergeCell ref="BB46:BB47"/>
    <mergeCell ref="AO52:AP52"/>
    <mergeCell ref="AQ52:AR52"/>
    <mergeCell ref="AW52:AX52"/>
    <mergeCell ref="BG52:BH52"/>
    <mergeCell ref="AS52:AT52"/>
    <mergeCell ref="BC46:BC47"/>
    <mergeCell ref="BD46:BD47"/>
    <mergeCell ref="BE46:BE47"/>
    <mergeCell ref="BF46:BF47"/>
    <mergeCell ref="AY46:AY47"/>
    <mergeCell ref="AZ46:AZ47"/>
    <mergeCell ref="AG45:AH45"/>
    <mergeCell ref="AG48:AH49"/>
    <mergeCell ref="E48:F49"/>
    <mergeCell ref="G48:I48"/>
    <mergeCell ref="J48:AF48"/>
    <mergeCell ref="AI45:AJ45"/>
    <mergeCell ref="AK45:AL45"/>
    <mergeCell ref="BA46:BA47"/>
    <mergeCell ref="E46:F47"/>
    <mergeCell ref="G46:I46"/>
    <mergeCell ref="J46:AF46"/>
    <mergeCell ref="AU46:AV47"/>
    <mergeCell ref="AW46:AX47"/>
    <mergeCell ref="BG46:BH47"/>
    <mergeCell ref="G47:I47"/>
    <mergeCell ref="J47:AF47"/>
    <mergeCell ref="BD48:BD49"/>
    <mergeCell ref="BE48:BE49"/>
    <mergeCell ref="BF48:BF49"/>
    <mergeCell ref="AG46:AH47"/>
    <mergeCell ref="AI46:AJ47"/>
    <mergeCell ref="AK46:AL47"/>
    <mergeCell ref="AM46:AN47"/>
    <mergeCell ref="AO46:AP47"/>
    <mergeCell ref="AQ46:AR47"/>
    <mergeCell ref="AS46:AT47"/>
    <mergeCell ref="AQ48:AR49"/>
    <mergeCell ref="AS48:AT49"/>
    <mergeCell ref="BG57:BH57"/>
    <mergeCell ref="A28:D57"/>
    <mergeCell ref="BJ28:BM57"/>
    <mergeCell ref="AG53:AH53"/>
    <mergeCell ref="AO56:AP56"/>
    <mergeCell ref="AQ56:AR56"/>
    <mergeCell ref="AS56:AT56"/>
    <mergeCell ref="BG56:BH56"/>
    <mergeCell ref="AW56:AX56"/>
    <mergeCell ref="AU56:AV56"/>
    <mergeCell ref="J56:AF56"/>
    <mergeCell ref="G56:I56"/>
    <mergeCell ref="E56:F56"/>
    <mergeCell ref="AU48:AV49"/>
    <mergeCell ref="AW48:AX49"/>
    <mergeCell ref="AY48:AY49"/>
    <mergeCell ref="BG48:BH49"/>
    <mergeCell ref="G49:I49"/>
    <mergeCell ref="J49:AF49"/>
    <mergeCell ref="E50:F51"/>
    <mergeCell ref="G50:I50"/>
    <mergeCell ref="J50:AF50"/>
    <mergeCell ref="AG50:AH51"/>
    <mergeCell ref="AU50:AV51"/>
    <mergeCell ref="G45:I45"/>
    <mergeCell ref="J45:AF45"/>
    <mergeCell ref="AU45:AV45"/>
    <mergeCell ref="AW45:AX45"/>
    <mergeCell ref="BG45:BH45"/>
    <mergeCell ref="G43:I43"/>
    <mergeCell ref="J43:AF43"/>
    <mergeCell ref="AU43:AV43"/>
    <mergeCell ref="AW43:AX43"/>
    <mergeCell ref="BG43:BH43"/>
    <mergeCell ref="AK52:AL52"/>
    <mergeCell ref="BC28:BF28"/>
    <mergeCell ref="AY30:BB30"/>
    <mergeCell ref="BC30:BF30"/>
    <mergeCell ref="AY32:BB34"/>
    <mergeCell ref="BC32:BF34"/>
    <mergeCell ref="BE23:BH25"/>
    <mergeCell ref="BC23:BD25"/>
    <mergeCell ref="AW23:AZ25"/>
    <mergeCell ref="AM23:AQ25"/>
    <mergeCell ref="AY28:BB28"/>
    <mergeCell ref="BG50:BH51"/>
    <mergeCell ref="AS42:AT42"/>
    <mergeCell ref="AM41:AN41"/>
    <mergeCell ref="AK42:AL42"/>
    <mergeCell ref="AM42:AN42"/>
    <mergeCell ref="AO42:AP42"/>
    <mergeCell ref="AQ42:AR42"/>
    <mergeCell ref="AW39:AX39"/>
    <mergeCell ref="BG39:BH39"/>
    <mergeCell ref="AK31:AL35"/>
    <mergeCell ref="AM31:AN35"/>
    <mergeCell ref="AO31:AP35"/>
    <mergeCell ref="AQ31:AR35"/>
    <mergeCell ref="AE72:BM72"/>
    <mergeCell ref="C72:AD72"/>
    <mergeCell ref="M69:AZ70"/>
    <mergeCell ref="AE23:AH25"/>
    <mergeCell ref="AA23:AC25"/>
    <mergeCell ref="V23:Y25"/>
    <mergeCell ref="S23:U25"/>
    <mergeCell ref="N23:Q25"/>
    <mergeCell ref="K23:M25"/>
    <mergeCell ref="D23:E25"/>
    <mergeCell ref="F23:I25"/>
    <mergeCell ref="AS45:AT45"/>
    <mergeCell ref="AQ45:AR45"/>
    <mergeCell ref="AO45:AP45"/>
    <mergeCell ref="AM45:AN45"/>
    <mergeCell ref="AU52:AV52"/>
    <mergeCell ref="AU57:AV57"/>
    <mergeCell ref="AW57:AX57"/>
    <mergeCell ref="AW50:AX51"/>
    <mergeCell ref="G55:I55"/>
    <mergeCell ref="J55:AF55"/>
    <mergeCell ref="E52:F52"/>
    <mergeCell ref="G52:I52"/>
    <mergeCell ref="J52:AF52"/>
  </mergeCells>
  <phoneticPr fontId="13" type="noConversion"/>
  <conditionalFormatting sqref="AY37:BF37">
    <cfRule type="expression" dxfId="1" priority="1">
      <formula>#REF!=0</formula>
    </cfRule>
  </conditionalFormatting>
  <conditionalFormatting sqref="BF36">
    <cfRule type="expression" dxfId="0" priority="10">
      <formula>#REF!=0</formula>
    </cfRule>
  </conditionalFormatting>
  <printOptions horizontalCentered="1"/>
  <pageMargins left="0.25" right="0.25" top="0.35" bottom="0.23" header="0.3" footer="0.3"/>
  <pageSetup paperSize="9" scale="48" fitToHeight="0" orientation="landscape" r:id="rId1"/>
  <rowBreaks count="1" manualBreakCount="1">
    <brk id="47" max="6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IO`R</vt:lpstr>
      <vt:lpstr>'IO`R'!Область_печати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2024-08-22T18:41:08Z</cp:lastPrinted>
  <dcterms:created xsi:type="dcterms:W3CDTF">2023-08-25T05:18:34Z</dcterms:created>
  <dcterms:modified xsi:type="dcterms:W3CDTF">2025-10-13T14:13:22Z</dcterms:modified>
</cp:coreProperties>
</file>